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.206\Partage NAS\1-Affaires\COLMAR - INRAE - 24M14\05. DCE-AO\2. PIECES ECRITES G5\Pièces écrites 26.09.2025\"/>
    </mc:Choice>
  </mc:AlternateContent>
  <xr:revisionPtr revIDLastSave="0" documentId="13_ncr:1_{88BE7394-7441-47C5-9C39-B375A1DCE769}" xr6:coauthVersionLast="47" xr6:coauthVersionMax="47" xr10:uidLastSave="{00000000-0000-0000-0000-000000000000}"/>
  <bookViews>
    <workbookView xWindow="28680" yWindow="-45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F196" i="2"/>
  <c r="F192" i="2"/>
  <c r="F191" i="2"/>
  <c r="F187" i="2"/>
  <c r="F184" i="2"/>
  <c r="J173" i="2"/>
  <c r="J153" i="2"/>
  <c r="J146" i="2"/>
  <c r="J140" i="2"/>
  <c r="J135" i="2"/>
  <c r="J130" i="2"/>
  <c r="J125" i="2"/>
  <c r="J121" i="2"/>
  <c r="J113" i="2"/>
  <c r="J109" i="2"/>
  <c r="J104" i="2"/>
  <c r="J100" i="2"/>
  <c r="J94" i="2"/>
  <c r="J87" i="2"/>
  <c r="J82" i="2"/>
  <c r="J77" i="2"/>
  <c r="J72" i="2"/>
  <c r="J65" i="2"/>
  <c r="F195" i="2" s="1"/>
  <c r="F197" i="2" s="1"/>
  <c r="AA1" i="3" s="1"/>
  <c r="J60" i="2"/>
  <c r="J51" i="2"/>
  <c r="J46" i="2"/>
  <c r="F188" i="2" s="1"/>
  <c r="J33" i="2"/>
  <c r="F189" i="2" s="1"/>
  <c r="J23" i="2"/>
  <c r="J16" i="2"/>
  <c r="F186" i="2" s="1"/>
  <c r="J9" i="2"/>
  <c r="F185" i="2" s="1"/>
  <c r="G84" i="1"/>
  <c r="G82" i="1"/>
  <c r="G80" i="1"/>
  <c r="G78" i="1"/>
  <c r="E70" i="1"/>
  <c r="E63" i="1"/>
  <c r="E60" i="1"/>
  <c r="E20" i="1"/>
  <c r="E11" i="1"/>
  <c r="AA37" i="3" l="1"/>
  <c r="AA3" i="3"/>
  <c r="AA33" i="3"/>
  <c r="AA4" i="3"/>
  <c r="F190" i="2"/>
  <c r="AA32" i="3" l="1"/>
  <c r="AA16" i="3"/>
  <c r="AA15" i="3"/>
  <c r="AA17" i="3" s="1"/>
  <c r="AA12" i="3"/>
  <c r="AA27" i="3"/>
  <c r="AA42" i="3"/>
  <c r="AA5" i="3"/>
  <c r="AA6" i="3"/>
  <c r="AA82" i="3" l="1"/>
  <c r="AA75" i="3"/>
  <c r="AA24" i="3"/>
  <c r="AA23" i="3"/>
  <c r="AA38" i="3"/>
  <c r="AA21" i="3"/>
  <c r="AA11" i="3"/>
  <c r="AA22" i="3"/>
  <c r="AA41" i="3"/>
  <c r="AA7" i="3"/>
  <c r="AA13" i="3"/>
  <c r="AA46" i="3"/>
  <c r="AA29" i="3"/>
  <c r="AA28" i="3"/>
  <c r="AA18" i="3"/>
  <c r="AA19" i="3" s="1"/>
  <c r="AA9" i="3"/>
  <c r="AA63" i="3" l="1"/>
  <c r="AA55" i="3" s="1"/>
  <c r="AA40" i="3" s="1"/>
  <c r="AA86" i="3"/>
  <c r="AA81" i="3" s="1"/>
  <c r="AA74" i="3" s="1"/>
  <c r="AA66" i="3" s="1"/>
  <c r="AA58" i="3" s="1"/>
  <c r="AA48" i="3" s="1"/>
  <c r="AA47" i="3"/>
  <c r="AA67" i="3"/>
  <c r="AA59" i="3" s="1"/>
  <c r="AA49" i="3" s="1"/>
  <c r="AA31" i="3" s="1"/>
  <c r="AA10" i="3"/>
  <c r="AA95" i="3" s="1"/>
  <c r="AA91" i="3" s="1"/>
  <c r="AA35" i="3" s="1"/>
  <c r="AA96" i="3"/>
  <c r="AA92" i="3" s="1"/>
  <c r="AA71" i="3"/>
  <c r="AA79" i="3"/>
  <c r="AA73" i="3"/>
  <c r="AA65" i="3"/>
  <c r="AA57" i="3" s="1"/>
  <c r="AA45" i="3" s="1"/>
  <c r="AA26" i="3" s="1"/>
  <c r="AA93" i="3"/>
  <c r="AA89" i="3" s="1"/>
  <c r="AA94" i="3"/>
  <c r="AA90" i="3" s="1"/>
  <c r="AA30" i="3" s="1"/>
  <c r="AA50" i="3"/>
  <c r="AA34" i="3"/>
  <c r="AA20" i="3"/>
  <c r="AA69" i="3" s="1"/>
  <c r="AA14" i="3"/>
  <c r="AA43" i="3"/>
  <c r="AA25" i="3" l="1"/>
  <c r="AA85" i="3"/>
  <c r="AA80" i="3" s="1"/>
  <c r="AA72" i="3" s="1"/>
  <c r="AA64" i="3" s="1"/>
  <c r="AA56" i="3" s="1"/>
  <c r="AA44" i="3" s="1"/>
  <c r="AA88" i="3"/>
  <c r="AA84" i="3" s="1"/>
  <c r="AA78" i="3" s="1"/>
  <c r="AA70" i="3" s="1"/>
  <c r="AA62" i="3" s="1"/>
  <c r="AA54" i="3" s="1"/>
  <c r="AA39" i="3"/>
  <c r="AA77" i="3"/>
  <c r="AA61" i="3"/>
  <c r="AA53" i="3"/>
  <c r="AA36" i="3" s="1"/>
  <c r="AA87" i="3"/>
  <c r="AA83" i="3" s="1"/>
  <c r="AA76" i="3" s="1"/>
  <c r="AA68" i="3" s="1"/>
  <c r="AA60" i="3" s="1"/>
  <c r="AA52" i="3" s="1"/>
  <c r="AA51" i="3"/>
  <c r="AA98" i="3" l="1"/>
  <c r="AA2" i="3" s="1"/>
  <c r="C200" i="2" s="1"/>
</calcChain>
</file>

<file path=xl/sharedStrings.xml><?xml version="1.0" encoding="utf-8"?>
<sst xmlns="http://schemas.openxmlformats.org/spreadsheetml/2006/main" count="396" uniqueCount="220">
  <si>
    <t>Dossier</t>
  </si>
  <si>
    <t>Date</t>
  </si>
  <si>
    <t>Phase</t>
  </si>
  <si>
    <t>Indice</t>
  </si>
  <si>
    <t>MAITRE D'OUVRAGE
INRAE CENTRE GRAND EST COLMAR
28, route de Herrlisheim
68000 COLMAR</t>
  </si>
  <si>
    <t>ECONOMISTE DE LA CONSTRUCTION : 
    ATELIER G5
    55 rue Kléber
    68800 THANN
    Tél : 03 89 33 15 70
    Mél : contact@atelierg5architecture.fr</t>
  </si>
  <si>
    <t>BE STRUCTURE : 
    SMAR'T
    Pôle ENR, rue Pierre et Marie Curie
    68700 CERNAY
    Tél : 06 24 14 76 57
    Mél : m.schmitt@smart-ingenierie.com</t>
  </si>
  <si>
    <t>BE FLUIDES : 
    NR THERM
    rue du Pâquis
    90400 SEVENANS
    Mél : nrtherm@gmail.com</t>
  </si>
  <si>
    <t>ARCHITECTE : 
    ATELIER G5
    55 rue Kléber
    68800 THANN
    Tél : 03 89 33 15 70
    Mél : contact@atelierg5architecture.fr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</si>
  <si>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</si>
  <si>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</si>
  <si>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</si>
  <si>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</si>
  <si>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</si>
  <si>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</si>
  <si>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</si>
  <si>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</si>
  <si>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</si>
  <si>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</si>
  <si>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</si>
  <si>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</si>
  <si>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</si>
  <si>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</si>
  <si>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</si>
  <si>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</si>
  <si>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</si>
  <si>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</si>
  <si>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</si>
  <si>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</si>
  <si>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</si>
  <si>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</si>
  <si>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</si>
  <si>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</si>
  <si>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</si>
  <si>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</si>
  <si>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</si>
  <si>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</si>
  <si>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</si>
  <si>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</si>
  <si>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n°3</t>
  </si>
  <si>
    <t>PLATRERIE ISOLATION / FAUX PLAFONDS</t>
  </si>
  <si>
    <t>3.&amp;</t>
  </si>
  <si>
    <t>3.2</t>
  </si>
  <si>
    <t>BATIMENT VIGNES ET VINS</t>
  </si>
  <si>
    <t>3.2.1</t>
  </si>
  <si>
    <t>PROTECTION SOLS EXISTANTS</t>
  </si>
  <si>
    <t>3.2.1.1</t>
  </si>
  <si>
    <t>Protection des sols existants conservés</t>
  </si>
  <si>
    <t>9.T</t>
  </si>
  <si>
    <t>9.L</t>
  </si>
  <si>
    <t xml:space="preserve">Localisation : Hall d'entrée circulaire + dégagement </t>
  </si>
  <si>
    <t>9.M.Z</t>
  </si>
  <si>
    <t>9.&amp;</t>
  </si>
  <si>
    <t>4.&amp;</t>
  </si>
  <si>
    <t>3.2.2</t>
  </si>
  <si>
    <t xml:space="preserve">FAUX PLAFOND DEMONTABLE </t>
  </si>
  <si>
    <t>3.2.2.1</t>
  </si>
  <si>
    <t>Faux-plafond acoustique dalles minérales 60/60 cm ép 20 mm</t>
  </si>
  <si>
    <t xml:space="preserve">Localisation : Accueil </t>
  </si>
  <si>
    <t>3.2.3</t>
  </si>
  <si>
    <t>DIVERS</t>
  </si>
  <si>
    <t>3.2.3.1</t>
  </si>
  <si>
    <t>RACCORD DE PLATRE</t>
  </si>
  <si>
    <t>FT</t>
  </si>
  <si>
    <t>Localisation : Au niveau de la création d'ouverture de l'accueil.</t>
  </si>
  <si>
    <t>3.3</t>
  </si>
  <si>
    <t>BATIMENT PRINCIPAL</t>
  </si>
  <si>
    <t>3.3.1</t>
  </si>
  <si>
    <t xml:space="preserve">CLOISONS DE DISTRIBUTION </t>
  </si>
  <si>
    <t>4.T</t>
  </si>
  <si>
    <t>3.3.1.1</t>
  </si>
  <si>
    <t xml:space="preserve">Type 98/48 mm </t>
  </si>
  <si>
    <t>3.3.1.2</t>
  </si>
  <si>
    <t>Type 98/48 mm -  CF 1 h</t>
  </si>
  <si>
    <t>Localisation : Local ménage rez de chaussée</t>
  </si>
  <si>
    <t>3.3.1.3</t>
  </si>
  <si>
    <t xml:space="preserve">PV pour plaque hydro </t>
  </si>
  <si>
    <t>3.3.2</t>
  </si>
  <si>
    <t xml:space="preserve">DOUBLAGE </t>
  </si>
  <si>
    <t>3.3.2.1</t>
  </si>
  <si>
    <t>Doublage 1/2 cloisons</t>
  </si>
  <si>
    <t xml:space="preserve">Localisation :  REZ DE CHAUSSÉE </t>
  </si>
  <si>
    <t>3.3.2.2</t>
  </si>
  <si>
    <t>Doublage collé en placo-flamme - CF 1 h</t>
  </si>
  <si>
    <t xml:space="preserve">Localisation : Local ménage </t>
  </si>
  <si>
    <t>3.3.3</t>
  </si>
  <si>
    <t>3.3.3.1</t>
  </si>
  <si>
    <t>Retombée de faux-plafonds droit 30 cm</t>
  </si>
  <si>
    <t>ML</t>
  </si>
  <si>
    <t xml:space="preserve">Localisation : Cage d'escalier </t>
  </si>
  <si>
    <t>3.3.3.2</t>
  </si>
  <si>
    <t xml:space="preserve">Retombée de faux-plafonds droit 45 cm </t>
  </si>
  <si>
    <t>Localisation : Entre Hall d'entrée et dégagement 1</t>
  </si>
  <si>
    <t>3.3.3.3</t>
  </si>
  <si>
    <t xml:space="preserve">Retombée de faux-plafonds droit 20 cm </t>
  </si>
  <si>
    <t xml:space="preserve">Localisation : Cage d'escalier étage </t>
  </si>
  <si>
    <t>3.3.3.4</t>
  </si>
  <si>
    <t xml:space="preserve">Ébrasement largeur 20 cm </t>
  </si>
  <si>
    <t xml:space="preserve">Localisation : Ensemble des fenêtres changées </t>
  </si>
  <si>
    <t>3.3.3.5</t>
  </si>
  <si>
    <t>Habillage des WC suspendus</t>
  </si>
  <si>
    <t xml:space="preserve">Localisation : Sanitaires H/F + WC PMR rez-de-chaussée et étage
</t>
  </si>
  <si>
    <t>3.3.3.6</t>
  </si>
  <si>
    <t>Trappe de visite à carreler</t>
  </si>
  <si>
    <t>Unité</t>
  </si>
  <si>
    <t>Localisation : Sur chaque bâti support au rez-de-chaussée et à l'étage</t>
  </si>
  <si>
    <t>3.3.3.7</t>
  </si>
  <si>
    <t>Baguettes d'angles</t>
  </si>
  <si>
    <t>Localisation : Sur l'ensemble des angles saillants en plâtre</t>
  </si>
  <si>
    <t>3.3.3.8</t>
  </si>
  <si>
    <t>Raccord de plâtre</t>
  </si>
  <si>
    <t>Localisation : Sur l'ensemble du chantier</t>
  </si>
  <si>
    <t>3.3.3.9</t>
  </si>
  <si>
    <t>Reprise de murs existants par collage de plaques de plâtre</t>
  </si>
  <si>
    <t>Localisation : Local rangement rdch et bloc sanitaire étage</t>
  </si>
  <si>
    <t>3.3.3.10</t>
  </si>
  <si>
    <t>Ouverture de gaine technique et remise en état</t>
  </si>
  <si>
    <t>Localisation : Labo 2 au R-1</t>
  </si>
  <si>
    <t>3.3.3.11</t>
  </si>
  <si>
    <t>Soffite 15 x 15 cm intérieur</t>
  </si>
  <si>
    <t>Localisation : Local congélateur sous-sol</t>
  </si>
  <si>
    <t>3.3.3.12</t>
  </si>
  <si>
    <t>Soffite 35 x 15 cm intérieur</t>
  </si>
  <si>
    <t>3.3.3.13</t>
  </si>
  <si>
    <t xml:space="preserve">Soffite 38 x 15 cm intérieur </t>
  </si>
  <si>
    <t>3.3.3.14</t>
  </si>
  <si>
    <t>Gaine technique 30 x 30 cm</t>
  </si>
  <si>
    <t>Localisation : Local congélateur sous-sol + local informatique rez-de-chaussée</t>
  </si>
  <si>
    <t>3.3.3.15</t>
  </si>
  <si>
    <t>Trappe de visite</t>
  </si>
  <si>
    <t>3.3.4</t>
  </si>
  <si>
    <t>3.3.4.1</t>
  </si>
  <si>
    <t>Localisation : Ensemble des plafonds rez-de-chaussée et étage des locaux concernés par les travaux</t>
  </si>
  <si>
    <t>3.3.4.2</t>
  </si>
  <si>
    <t>Dépose et repose de faux-plafond</t>
  </si>
  <si>
    <t>Localisation : Local informatique rez-de-chaussée</t>
  </si>
  <si>
    <t>RECAPITULATIF
Lot n°3 PLATRERIE ISOLATION / FAUX PLAFONDS</t>
  </si>
  <si>
    <t>RECAPITULATIF DES CHAPITRES</t>
  </si>
  <si>
    <t>3.2 - BATIMENT VIGNES ET VINS</t>
  </si>
  <si>
    <t>- 3.2.1 - PROTECTION SOLS EXISTANTS</t>
  </si>
  <si>
    <t>- 3.2.2 - FAUX PLAFOND DEMONTABLE</t>
  </si>
  <si>
    <t>- 3.2.3 - DIVERS</t>
  </si>
  <si>
    <t>3.3 - BATIMENT PRINCIPAL</t>
  </si>
  <si>
    <t>- 3.3.1 - CLOISONS DE DISTRIBUTION</t>
  </si>
  <si>
    <t>- 3.3.2 - DOUBLAGE</t>
  </si>
  <si>
    <t>- 3.3.3 - DIVERS</t>
  </si>
  <si>
    <t>- 3.3.4 - FAUX PLAFOND DEMONTABLE</t>
  </si>
  <si>
    <t>Total du lot PLATRERIE ISOLATION / FAUX PLAFONDS</t>
  </si>
  <si>
    <t>Total H.T. :</t>
  </si>
  <si>
    <t>Total T.V.A. (20%) :</t>
  </si>
  <si>
    <t>Total T.T.C. :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</si>
  <si>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</si>
  <si>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</si>
  <si>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</si>
  <si>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</si>
  <si>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</si>
  <si>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</si>
  <si>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</si>
  <si>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</si>
  <si>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</si>
  <si>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</si>
  <si>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</si>
  <si>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</si>
  <si>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</si>
  <si>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</si>
  <si>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</si>
  <si>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</si>
  <si>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</si>
  <si>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</si>
  <si>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</si>
  <si>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</si>
  <si>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</si>
  <si>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</si>
  <si>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</si>
  <si>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</si>
  <si>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</si>
  <si>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</si>
  <si>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</si>
  <si>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</si>
  <si>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</si>
  <si>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</si>
  <si>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</si>
  <si>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</si>
  <si>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</si>
  <si>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 xml:space="preserve">Réhabilitation de locaux - INRAE COLMAR </t>
  </si>
  <si>
    <t>24M14</t>
  </si>
  <si>
    <t>26/09/2025</t>
  </si>
  <si>
    <t>DCE</t>
  </si>
  <si>
    <t>A</t>
  </si>
  <si>
    <t>28, route d'Herrlisheim</t>
  </si>
  <si>
    <t>68000 COLMAR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</si>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</sst>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\ [$€];[Red]\-#,##0.00\ [$€]"/>
    <numFmt numFmtId="166" formatCode="00000"/>
    <numFmt numFmtId="167" formatCode="0#&quot; &quot;##&quot; &quot;##&quot; &quot;##&quot; &quot;##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4" fontId="10" fillId="0" borderId="9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horizontal="right" vertical="top" wrapText="1"/>
      <protection locked="0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3" fontId="10" fillId="0" borderId="9" xfId="0" applyNumberFormat="1" applyFont="1" applyBorder="1" applyAlignment="1">
      <alignment horizontal="right" vertical="top" wrapText="1"/>
    </xf>
    <xf numFmtId="3" fontId="10" fillId="0" borderId="12" xfId="0" applyNumberFormat="1" applyFont="1" applyBorder="1" applyAlignment="1" applyProtection="1">
      <alignment horizontal="right" vertical="top" wrapText="1"/>
      <protection locked="0"/>
    </xf>
    <xf numFmtId="164" fontId="10" fillId="0" borderId="9" xfId="0" applyNumberFormat="1" applyFont="1" applyBorder="1" applyAlignment="1">
      <alignment horizontal="right" vertical="top" wrapText="1"/>
    </xf>
    <xf numFmtId="164" fontId="10" fillId="0" borderId="12" xfId="0" applyNumberFormat="1" applyFont="1" applyBorder="1" applyAlignment="1" applyProtection="1">
      <alignment horizontal="right" vertical="top" wrapText="1"/>
      <protection locked="0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5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165" fontId="13" fillId="0" borderId="0" xfId="0" applyNumberFormat="1" applyFont="1" applyAlignment="1">
      <alignment horizontal="right" vertical="top" wrapText="1" indent="1"/>
    </xf>
    <xf numFmtId="165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4" fillId="0" borderId="18" xfId="0" applyFont="1" applyBorder="1" applyAlignment="1">
      <alignment vertical="top" wrapText="1"/>
    </xf>
    <xf numFmtId="165" fontId="14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165" fontId="1" fillId="0" borderId="19" xfId="0" applyNumberFormat="1" applyFont="1" applyBorder="1" applyAlignment="1">
      <alignment vertical="top" wrapText="1"/>
    </xf>
    <xf numFmtId="0" fontId="14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5" fontId="14" fillId="0" borderId="21" xfId="0" applyNumberFormat="1" applyFont="1" applyBorder="1" applyAlignment="1">
      <alignment vertical="top" wrapText="1"/>
    </xf>
    <xf numFmtId="165" fontId="1" fillId="0" borderId="21" xfId="0" applyNumberFormat="1" applyFont="1" applyBorder="1" applyAlignment="1">
      <alignment vertical="top" wrapText="1"/>
    </xf>
    <xf numFmtId="165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4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167" fontId="6" fillId="0" borderId="1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4"/>
      <c r="F2" s="44"/>
      <c r="G2" s="44"/>
      <c r="H2" s="44"/>
      <c r="I2" s="8"/>
    </row>
    <row r="3" spans="2:9" ht="9" customHeight="1" x14ac:dyDescent="0.25">
      <c r="B3" s="5"/>
      <c r="C3" s="6"/>
      <c r="D3" s="7"/>
      <c r="E3" s="44"/>
      <c r="F3" s="44"/>
      <c r="G3" s="44"/>
      <c r="H3" s="44"/>
      <c r="I3" s="8"/>
    </row>
    <row r="4" spans="2:9" ht="9" customHeight="1" x14ac:dyDescent="0.25">
      <c r="B4" s="5"/>
      <c r="C4" s="6"/>
      <c r="D4" s="7"/>
      <c r="E4" s="44"/>
      <c r="F4" s="44"/>
      <c r="G4" s="44"/>
      <c r="H4" s="44"/>
      <c r="I4" s="8"/>
    </row>
    <row r="5" spans="2:9" ht="9" customHeight="1" x14ac:dyDescent="0.25">
      <c r="B5" s="5"/>
      <c r="C5" s="6"/>
      <c r="D5" s="7"/>
      <c r="E5" s="44"/>
      <c r="F5" s="44"/>
      <c r="G5" s="44"/>
      <c r="H5" s="44"/>
      <c r="I5" s="8"/>
    </row>
    <row r="6" spans="2:9" ht="9" customHeight="1" x14ac:dyDescent="0.25">
      <c r="B6" s="5"/>
      <c r="C6" s="6"/>
      <c r="D6" s="7"/>
      <c r="E6" s="44"/>
      <c r="F6" s="44"/>
      <c r="G6" s="44"/>
      <c r="H6" s="44"/>
      <c r="I6" s="8"/>
    </row>
    <row r="7" spans="2:9" ht="9" customHeight="1" x14ac:dyDescent="0.25">
      <c r="B7" s="5"/>
      <c r="C7" s="6"/>
      <c r="D7" s="7"/>
      <c r="E7" s="44"/>
      <c r="F7" s="44"/>
      <c r="G7" s="44"/>
      <c r="H7" s="44"/>
      <c r="I7" s="8"/>
    </row>
    <row r="8" spans="2:9" ht="9" customHeight="1" x14ac:dyDescent="0.25">
      <c r="B8" s="5"/>
      <c r="C8" s="6"/>
      <c r="D8" s="7"/>
      <c r="E8" s="44"/>
      <c r="F8" s="44"/>
      <c r="G8" s="44"/>
      <c r="H8" s="44"/>
      <c r="I8" s="8"/>
    </row>
    <row r="9" spans="2:9" ht="9" customHeight="1" x14ac:dyDescent="0.25">
      <c r="B9" s="5"/>
      <c r="C9" s="6"/>
      <c r="D9" s="7"/>
      <c r="E9" s="44"/>
      <c r="F9" s="44"/>
      <c r="G9" s="44"/>
      <c r="H9" s="44"/>
      <c r="I9" s="8"/>
    </row>
    <row r="10" spans="2:9" ht="9" customHeight="1" x14ac:dyDescent="0.25">
      <c r="B10" s="5"/>
      <c r="C10" s="6"/>
      <c r="D10" s="7"/>
      <c r="E10" s="44"/>
      <c r="F10" s="44"/>
      <c r="G10" s="44"/>
      <c r="H10" s="44"/>
      <c r="I10" s="8"/>
    </row>
    <row r="11" spans="2:9" ht="9" customHeight="1" x14ac:dyDescent="0.25">
      <c r="B11" s="5"/>
      <c r="C11" s="6"/>
      <c r="D11" s="7"/>
      <c r="E11" s="45" t="str">
        <f>IF(Paramètres!C5&lt;&gt;"",Paramètres!C5,"")</f>
        <v xml:space="preserve">Réhabilitation de locaux - INRAE COLMAR </v>
      </c>
      <c r="F11" s="45"/>
      <c r="G11" s="45"/>
      <c r="H11" s="45"/>
      <c r="I11" s="8"/>
    </row>
    <row r="12" spans="2:9" ht="9" customHeight="1" x14ac:dyDescent="0.25">
      <c r="B12" s="5"/>
      <c r="C12" s="6"/>
      <c r="D12" s="7"/>
      <c r="E12" s="45"/>
      <c r="F12" s="45"/>
      <c r="G12" s="45"/>
      <c r="H12" s="45"/>
      <c r="I12" s="8"/>
    </row>
    <row r="13" spans="2:9" ht="9" customHeight="1" x14ac:dyDescent="0.25">
      <c r="B13" s="5"/>
      <c r="C13" s="6"/>
      <c r="D13" s="7"/>
      <c r="E13" s="45"/>
      <c r="F13" s="45"/>
      <c r="G13" s="45"/>
      <c r="H13" s="45"/>
      <c r="I13" s="8"/>
    </row>
    <row r="14" spans="2:9" ht="9" customHeight="1" x14ac:dyDescent="0.25">
      <c r="B14" s="5"/>
      <c r="C14" s="6"/>
      <c r="D14" s="7"/>
      <c r="E14" s="45"/>
      <c r="F14" s="45"/>
      <c r="G14" s="45"/>
      <c r="H14" s="45"/>
      <c r="I14" s="8"/>
    </row>
    <row r="15" spans="2:9" ht="9" customHeight="1" x14ac:dyDescent="0.25">
      <c r="B15" s="5"/>
      <c r="C15" s="6"/>
      <c r="D15" s="7"/>
      <c r="E15" s="45"/>
      <c r="F15" s="45"/>
      <c r="G15" s="45"/>
      <c r="H15" s="45"/>
      <c r="I15" s="8"/>
    </row>
    <row r="16" spans="2:9" ht="9" customHeight="1" x14ac:dyDescent="0.25">
      <c r="B16" s="5"/>
      <c r="C16" s="6"/>
      <c r="D16" s="7"/>
      <c r="E16" s="45"/>
      <c r="F16" s="45"/>
      <c r="G16" s="45"/>
      <c r="H16" s="45"/>
      <c r="I16" s="8"/>
    </row>
    <row r="17" spans="2:9" ht="9" customHeight="1" x14ac:dyDescent="0.25">
      <c r="B17" s="5"/>
      <c r="C17" s="6"/>
      <c r="D17" s="7"/>
      <c r="E17" s="45"/>
      <c r="F17" s="45"/>
      <c r="G17" s="45"/>
      <c r="H17" s="45"/>
      <c r="I17" s="8"/>
    </row>
    <row r="18" spans="2:9" ht="9" customHeight="1" x14ac:dyDescent="0.25">
      <c r="B18" s="5"/>
      <c r="C18" s="6"/>
      <c r="D18" s="7"/>
      <c r="E18" s="45"/>
      <c r="F18" s="45"/>
      <c r="G18" s="45"/>
      <c r="H18" s="45"/>
      <c r="I18" s="8"/>
    </row>
    <row r="19" spans="2:9" ht="9" customHeight="1" x14ac:dyDescent="0.25">
      <c r="B19" s="5"/>
      <c r="C19" s="6"/>
      <c r="D19" s="7"/>
      <c r="E19" s="45"/>
      <c r="F19" s="45"/>
      <c r="G19" s="45"/>
      <c r="H19" s="45"/>
      <c r="I19" s="8"/>
    </row>
    <row r="20" spans="2:9" ht="9" customHeight="1" x14ac:dyDescent="0.25">
      <c r="B20" s="5"/>
      <c r="C20" s="6"/>
      <c r="D20" s="7"/>
      <c r="E20" s="45" t="str">
        <f>IF(Paramètres!C24&lt;&gt;"",Paramètres!C24,"") &amp; CHAR(10) &amp; IF(Paramètres!C26&lt;&gt;"",Paramètres!C26,"") &amp; CHAR(10) &amp; IF(Paramètres!C28&lt;&gt;"",Paramètres!C28,"")</f>
        <v xml:space="preserve">28, route d'Herrlisheim
68000 COLMAR
</v>
      </c>
      <c r="F20" s="45"/>
      <c r="G20" s="45"/>
      <c r="H20" s="45"/>
      <c r="I20" s="8"/>
    </row>
    <row r="21" spans="2:9" ht="9" customHeight="1" x14ac:dyDescent="0.25">
      <c r="B21" s="5"/>
      <c r="C21" s="6"/>
      <c r="D21" s="7"/>
      <c r="E21" s="45"/>
      <c r="F21" s="45"/>
      <c r="G21" s="45"/>
      <c r="H21" s="45"/>
      <c r="I21" s="8"/>
    </row>
    <row r="22" spans="2:9" ht="9" customHeight="1" x14ac:dyDescent="0.25">
      <c r="B22" s="5"/>
      <c r="C22" s="6"/>
      <c r="D22" s="7"/>
      <c r="E22" s="45"/>
      <c r="F22" s="45"/>
      <c r="G22" s="45"/>
      <c r="H22" s="45"/>
      <c r="I22" s="8"/>
    </row>
    <row r="23" spans="2:9" ht="9" customHeight="1" x14ac:dyDescent="0.25">
      <c r="B23" s="5"/>
      <c r="C23" s="6"/>
      <c r="D23" s="7"/>
      <c r="E23" s="45"/>
      <c r="F23" s="45"/>
      <c r="G23" s="45"/>
      <c r="H23" s="45"/>
      <c r="I23" s="8"/>
    </row>
    <row r="24" spans="2:9" ht="9" customHeight="1" x14ac:dyDescent="0.25">
      <c r="B24" s="5"/>
      <c r="C24" s="6"/>
      <c r="D24" s="7"/>
      <c r="E24" s="45"/>
      <c r="F24" s="45"/>
      <c r="G24" s="45"/>
      <c r="H24" s="45"/>
      <c r="I24" s="8"/>
    </row>
    <row r="25" spans="2:9" ht="9" customHeight="1" x14ac:dyDescent="0.25">
      <c r="B25" s="5"/>
      <c r="C25" s="6"/>
      <c r="D25" s="7"/>
      <c r="E25" s="45"/>
      <c r="F25" s="45"/>
      <c r="G25" s="45"/>
      <c r="H25" s="45"/>
      <c r="I25" s="8"/>
    </row>
    <row r="26" spans="2:9" ht="9" customHeight="1" x14ac:dyDescent="0.25">
      <c r="B26" s="5"/>
      <c r="C26" s="6"/>
      <c r="D26" s="7"/>
      <c r="E26" s="45"/>
      <c r="F26" s="45"/>
      <c r="G26" s="45"/>
      <c r="H26" s="45"/>
      <c r="I26" s="8"/>
    </row>
    <row r="27" spans="2:9" ht="9" customHeight="1" x14ac:dyDescent="0.25">
      <c r="B27" s="5"/>
      <c r="C27" s="6"/>
      <c r="D27" s="7"/>
      <c r="E27" s="45"/>
      <c r="F27" s="45"/>
      <c r="G27" s="45"/>
      <c r="H27" s="45"/>
      <c r="I27" s="8"/>
    </row>
    <row r="28" spans="2:9" ht="9" customHeight="1" x14ac:dyDescent="0.25">
      <c r="B28" s="5"/>
      <c r="C28" s="6"/>
      <c r="D28" s="7"/>
      <c r="E28" s="44"/>
      <c r="F28" s="44"/>
      <c r="G28" s="44"/>
      <c r="H28" s="44"/>
      <c r="I28" s="8"/>
    </row>
    <row r="29" spans="2:9" ht="9" customHeight="1" x14ac:dyDescent="0.25">
      <c r="B29" s="5"/>
      <c r="C29" s="6"/>
      <c r="D29" s="7"/>
      <c r="E29" s="44"/>
      <c r="F29" s="44"/>
      <c r="G29" s="44"/>
      <c r="H29" s="44"/>
      <c r="I29" s="8"/>
    </row>
    <row r="30" spans="2:9" ht="9" customHeight="1" x14ac:dyDescent="0.25">
      <c r="B30" s="5"/>
      <c r="C30" s="6"/>
      <c r="D30" s="7"/>
      <c r="E30" s="44"/>
      <c r="F30" s="44"/>
      <c r="G30" s="44"/>
      <c r="H30" s="44"/>
      <c r="I30" s="8"/>
    </row>
    <row r="31" spans="2:9" ht="9" customHeight="1" x14ac:dyDescent="0.25">
      <c r="B31" s="5"/>
      <c r="C31" s="6"/>
      <c r="D31" s="7"/>
      <c r="E31" s="44"/>
      <c r="F31" s="44"/>
      <c r="G31" s="44"/>
      <c r="H31" s="44"/>
      <c r="I31" s="8"/>
    </row>
    <row r="32" spans="2:9" ht="9" customHeight="1" x14ac:dyDescent="0.25">
      <c r="B32" s="5"/>
      <c r="C32" s="6"/>
      <c r="D32" s="7"/>
      <c r="E32" s="44"/>
      <c r="F32" s="44"/>
      <c r="G32" s="44"/>
      <c r="H32" s="44"/>
      <c r="I32" s="8"/>
    </row>
    <row r="33" spans="2:9" ht="9" customHeight="1" x14ac:dyDescent="0.25">
      <c r="B33" s="5"/>
      <c r="C33" s="6"/>
      <c r="D33" s="7"/>
      <c r="E33" s="44"/>
      <c r="F33" s="44"/>
      <c r="G33" s="44"/>
      <c r="H33" s="44"/>
      <c r="I33" s="8"/>
    </row>
    <row r="34" spans="2:9" ht="9" customHeight="1" x14ac:dyDescent="0.25">
      <c r="B34" s="5"/>
      <c r="C34" s="6"/>
      <c r="D34" s="7"/>
      <c r="E34" s="44"/>
      <c r="F34" s="44"/>
      <c r="G34" s="44"/>
      <c r="H34" s="44"/>
      <c r="I34" s="8"/>
    </row>
    <row r="35" spans="2:9" ht="9" customHeight="1" x14ac:dyDescent="0.25">
      <c r="B35" s="5"/>
      <c r="C35" s="6"/>
      <c r="D35" s="7"/>
      <c r="E35" s="44"/>
      <c r="F35" s="44"/>
      <c r="G35" s="44"/>
      <c r="H35" s="44"/>
      <c r="I35" s="8"/>
    </row>
    <row r="36" spans="2:9" ht="9" customHeight="1" x14ac:dyDescent="0.25">
      <c r="B36" s="5"/>
      <c r="C36" s="6"/>
      <c r="D36" s="7"/>
      <c r="E36" s="44"/>
      <c r="F36" s="44"/>
      <c r="G36" s="44"/>
      <c r="H36" s="44"/>
      <c r="I36" s="8"/>
    </row>
    <row r="37" spans="2:9" ht="9" customHeight="1" x14ac:dyDescent="0.25">
      <c r="B37" s="5"/>
      <c r="C37" s="6"/>
      <c r="D37" s="7"/>
      <c r="E37" s="44"/>
      <c r="F37" s="44"/>
      <c r="G37" s="44"/>
      <c r="H37" s="44"/>
      <c r="I37" s="8"/>
    </row>
    <row r="38" spans="2:9" ht="9" customHeight="1" x14ac:dyDescent="0.25">
      <c r="B38" s="5"/>
      <c r="C38" s="6"/>
      <c r="D38" s="7"/>
      <c r="E38" s="44"/>
      <c r="F38" s="44"/>
      <c r="G38" s="44"/>
      <c r="H38" s="44"/>
      <c r="I38" s="8"/>
    </row>
    <row r="39" spans="2:9" ht="9" customHeight="1" x14ac:dyDescent="0.25">
      <c r="B39" s="5"/>
      <c r="C39" s="6"/>
      <c r="D39" s="7"/>
      <c r="E39" s="44"/>
      <c r="F39" s="44"/>
      <c r="G39" s="44"/>
      <c r="H39" s="44"/>
      <c r="I39" s="8"/>
    </row>
    <row r="40" spans="2:9" ht="9" customHeight="1" x14ac:dyDescent="0.25">
      <c r="B40" s="5"/>
      <c r="C40" s="6"/>
      <c r="D40" s="7"/>
      <c r="E40" s="44"/>
      <c r="F40" s="44"/>
      <c r="G40" s="44"/>
      <c r="H40" s="44"/>
      <c r="I40" s="8"/>
    </row>
    <row r="41" spans="2:9" ht="9" customHeight="1" x14ac:dyDescent="0.25">
      <c r="B41" s="5"/>
      <c r="C41" s="6"/>
      <c r="D41" s="7"/>
      <c r="E41" s="44"/>
      <c r="F41" s="44"/>
      <c r="G41" s="44"/>
      <c r="H41" s="44"/>
      <c r="I41" s="8"/>
    </row>
    <row r="42" spans="2:9" ht="9" customHeight="1" x14ac:dyDescent="0.25">
      <c r="B42" s="5"/>
      <c r="C42" s="6"/>
      <c r="D42" s="7"/>
      <c r="E42" s="44"/>
      <c r="F42" s="44"/>
      <c r="G42" s="44"/>
      <c r="H42" s="44"/>
      <c r="I42" s="8"/>
    </row>
    <row r="43" spans="2:9" ht="9" customHeight="1" x14ac:dyDescent="0.25">
      <c r="B43" s="5"/>
      <c r="C43" s="6"/>
      <c r="D43" s="7"/>
      <c r="E43" s="44"/>
      <c r="F43" s="44"/>
      <c r="G43" s="44"/>
      <c r="H43" s="44"/>
      <c r="I43" s="8"/>
    </row>
    <row r="44" spans="2:9" ht="9" customHeight="1" x14ac:dyDescent="0.25">
      <c r="B44" s="5"/>
      <c r="C44" s="6"/>
      <c r="D44" s="7"/>
      <c r="E44" s="44"/>
      <c r="F44" s="44"/>
      <c r="G44" s="44"/>
      <c r="H44" s="44"/>
      <c r="I44" s="8"/>
    </row>
    <row r="45" spans="2:9" ht="9" customHeight="1" x14ac:dyDescent="0.25">
      <c r="B45" s="5"/>
      <c r="C45" s="6"/>
      <c r="D45" s="7"/>
      <c r="E45" s="44"/>
      <c r="F45" s="44"/>
      <c r="G45" s="44"/>
      <c r="H45" s="44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6" t="s">
        <v>4</v>
      </c>
      <c r="F47" s="44"/>
      <c r="G47" s="44"/>
      <c r="H47" s="44"/>
      <c r="I47" s="8"/>
    </row>
    <row r="48" spans="2:9" ht="9" customHeight="1" x14ac:dyDescent="0.25">
      <c r="B48" s="5"/>
      <c r="C48" s="6"/>
      <c r="D48" s="7"/>
      <c r="E48" s="44"/>
      <c r="F48" s="44"/>
      <c r="G48" s="44"/>
      <c r="H48" s="44"/>
      <c r="I48" s="8"/>
    </row>
    <row r="49" spans="2:9" ht="9" customHeight="1" x14ac:dyDescent="0.25">
      <c r="B49" s="5"/>
      <c r="C49" s="6"/>
      <c r="D49" s="7"/>
      <c r="E49" s="44"/>
      <c r="F49" s="44"/>
      <c r="G49" s="44"/>
      <c r="H49" s="44"/>
      <c r="I49" s="8"/>
    </row>
    <row r="50" spans="2:9" ht="9" customHeight="1" x14ac:dyDescent="0.25">
      <c r="B50" s="5"/>
      <c r="C50" s="6"/>
      <c r="D50" s="7"/>
      <c r="E50" s="44"/>
      <c r="F50" s="44"/>
      <c r="G50" s="44"/>
      <c r="H50" s="44"/>
      <c r="I50" s="8"/>
    </row>
    <row r="51" spans="2:9" ht="9" customHeight="1" x14ac:dyDescent="0.25">
      <c r="B51" s="5"/>
      <c r="C51" s="6"/>
      <c r="D51" s="7"/>
      <c r="E51" s="44"/>
      <c r="F51" s="44"/>
      <c r="G51" s="44"/>
      <c r="H51" s="44"/>
      <c r="I51" s="8"/>
    </row>
    <row r="52" spans="2:9" ht="9" customHeight="1" x14ac:dyDescent="0.25">
      <c r="B52" s="5"/>
      <c r="C52" s="6"/>
      <c r="D52" s="7"/>
      <c r="E52" s="44"/>
      <c r="F52" s="44"/>
      <c r="G52" s="44"/>
      <c r="H52" s="44"/>
      <c r="I52" s="8"/>
    </row>
    <row r="53" spans="2:9" ht="9" customHeight="1" x14ac:dyDescent="0.25">
      <c r="B53" s="5"/>
      <c r="C53" s="6"/>
      <c r="D53" s="7"/>
      <c r="E53" s="44"/>
      <c r="F53" s="44"/>
      <c r="G53" s="44"/>
      <c r="H53" s="44"/>
      <c r="I53" s="8"/>
    </row>
    <row r="54" spans="2:9" ht="9" customHeight="1" x14ac:dyDescent="0.25">
      <c r="B54" s="5"/>
      <c r="C54" s="6"/>
      <c r="D54" s="7"/>
      <c r="E54" s="44"/>
      <c r="F54" s="44"/>
      <c r="G54" s="44"/>
      <c r="H54" s="44"/>
      <c r="I54" s="8"/>
    </row>
    <row r="55" spans="2:9" ht="9" customHeight="1" x14ac:dyDescent="0.25">
      <c r="B55" s="5"/>
      <c r="C55" s="6"/>
      <c r="D55" s="7"/>
      <c r="E55" s="44"/>
      <c r="F55" s="44"/>
      <c r="G55" s="44"/>
      <c r="H55" s="44"/>
      <c r="I55" s="8"/>
    </row>
    <row r="56" spans="2:9" ht="9" customHeight="1" x14ac:dyDescent="0.25">
      <c r="B56" s="5"/>
      <c r="C56" s="6"/>
      <c r="D56" s="7"/>
      <c r="E56" s="44"/>
      <c r="F56" s="44"/>
      <c r="G56" s="44"/>
      <c r="H56" s="44"/>
      <c r="I56" s="8"/>
    </row>
    <row r="57" spans="2:9" ht="9" customHeight="1" x14ac:dyDescent="0.25">
      <c r="B57" s="57" t="s">
        <v>8</v>
      </c>
      <c r="C57" s="58"/>
      <c r="D57" s="7"/>
      <c r="E57" s="44"/>
      <c r="F57" s="44"/>
      <c r="G57" s="44"/>
      <c r="H57" s="44"/>
      <c r="I57" s="8"/>
    </row>
    <row r="58" spans="2:9" ht="9" customHeight="1" x14ac:dyDescent="0.25">
      <c r="B58" s="59"/>
      <c r="C58" s="58"/>
      <c r="D58" s="7"/>
      <c r="E58" s="44"/>
      <c r="F58" s="44"/>
      <c r="G58" s="44"/>
      <c r="H58" s="44"/>
      <c r="I58" s="8"/>
    </row>
    <row r="59" spans="2:9" ht="9" customHeight="1" x14ac:dyDescent="0.25">
      <c r="B59" s="59"/>
      <c r="C59" s="58"/>
      <c r="D59" s="7"/>
      <c r="E59" s="7"/>
      <c r="F59" s="7"/>
      <c r="G59" s="7"/>
      <c r="H59" s="7"/>
      <c r="I59" s="8"/>
    </row>
    <row r="60" spans="2:9" ht="9" customHeight="1" x14ac:dyDescent="0.25">
      <c r="B60" s="59"/>
      <c r="C60" s="58"/>
      <c r="D60" s="7"/>
      <c r="E60" s="46" t="str">
        <f>IF(Paramètres!C9&lt;&gt;"",Paramètres!C9,"")</f>
        <v>Lot n°3</v>
      </c>
      <c r="F60" s="46"/>
      <c r="G60" s="46"/>
      <c r="H60" s="46"/>
      <c r="I60" s="8"/>
    </row>
    <row r="61" spans="2:9" ht="9" customHeight="1" x14ac:dyDescent="0.25">
      <c r="B61" s="59"/>
      <c r="C61" s="58"/>
      <c r="D61" s="7"/>
      <c r="E61" s="46"/>
      <c r="F61" s="46"/>
      <c r="G61" s="46"/>
      <c r="H61" s="46"/>
      <c r="I61" s="8"/>
    </row>
    <row r="62" spans="2:9" ht="9" customHeight="1" x14ac:dyDescent="0.25">
      <c r="B62" s="59"/>
      <c r="C62" s="58"/>
      <c r="D62" s="7"/>
      <c r="E62" s="46"/>
      <c r="F62" s="46"/>
      <c r="G62" s="46"/>
      <c r="H62" s="46"/>
      <c r="I62" s="8"/>
    </row>
    <row r="63" spans="2:9" ht="9" customHeight="1" x14ac:dyDescent="0.25">
      <c r="B63" s="59"/>
      <c r="C63" s="58"/>
      <c r="D63" s="7"/>
      <c r="E63" s="46" t="str">
        <f>IF(Paramètres!C11&lt;&gt;"",Paramètres!C11,"")</f>
        <v>PLATRERIE ISOLATION / FAUX PLAFONDS</v>
      </c>
      <c r="F63" s="46"/>
      <c r="G63" s="46"/>
      <c r="H63" s="46"/>
      <c r="I63" s="8"/>
    </row>
    <row r="64" spans="2:9" ht="9" customHeight="1" x14ac:dyDescent="0.25">
      <c r="B64" s="57" t="s">
        <v>7</v>
      </c>
      <c r="C64" s="58"/>
      <c r="D64" s="7"/>
      <c r="E64" s="46"/>
      <c r="F64" s="46"/>
      <c r="G64" s="46"/>
      <c r="H64" s="46"/>
      <c r="I64" s="8"/>
    </row>
    <row r="65" spans="2:9" ht="9" customHeight="1" x14ac:dyDescent="0.25">
      <c r="B65" s="59"/>
      <c r="C65" s="58"/>
      <c r="D65" s="7"/>
      <c r="E65" s="46"/>
      <c r="F65" s="46"/>
      <c r="G65" s="46"/>
      <c r="H65" s="46"/>
      <c r="I65" s="8"/>
    </row>
    <row r="66" spans="2:9" ht="9" customHeight="1" x14ac:dyDescent="0.25">
      <c r="B66" s="59"/>
      <c r="C66" s="58"/>
      <c r="D66" s="7"/>
      <c r="E66" s="46"/>
      <c r="F66" s="46"/>
      <c r="G66" s="46"/>
      <c r="H66" s="46"/>
      <c r="I66" s="8"/>
    </row>
    <row r="67" spans="2:9" ht="9" customHeight="1" x14ac:dyDescent="0.25">
      <c r="B67" s="59"/>
      <c r="C67" s="58"/>
      <c r="D67" s="7"/>
      <c r="E67" s="46"/>
      <c r="F67" s="46"/>
      <c r="G67" s="46"/>
      <c r="H67" s="46"/>
      <c r="I67" s="8"/>
    </row>
    <row r="68" spans="2:9" ht="9" customHeight="1" x14ac:dyDescent="0.25">
      <c r="B68" s="59"/>
      <c r="C68" s="58"/>
      <c r="D68" s="7"/>
      <c r="E68" s="46"/>
      <c r="F68" s="46"/>
      <c r="G68" s="46"/>
      <c r="H68" s="46"/>
      <c r="I68" s="8"/>
    </row>
    <row r="69" spans="2:9" ht="9" customHeight="1" x14ac:dyDescent="0.25">
      <c r="B69" s="59"/>
      <c r="C69" s="58"/>
      <c r="D69" s="7"/>
      <c r="E69" s="46"/>
      <c r="F69" s="46"/>
      <c r="G69" s="46"/>
      <c r="H69" s="46"/>
      <c r="I69" s="8"/>
    </row>
    <row r="70" spans="2:9" ht="9" customHeight="1" x14ac:dyDescent="0.25">
      <c r="B70" s="59"/>
      <c r="C70" s="58"/>
      <c r="D70" s="7"/>
      <c r="E70" s="47" t="str">
        <f>IF(Paramètres!C3&lt;&gt;"",Paramètres!C3,"")</f>
        <v>DPGF</v>
      </c>
      <c r="F70" s="48"/>
      <c r="G70" s="48"/>
      <c r="H70" s="49"/>
      <c r="I70" s="8"/>
    </row>
    <row r="71" spans="2:9" ht="9" customHeight="1" x14ac:dyDescent="0.25">
      <c r="B71" s="57" t="s">
        <v>6</v>
      </c>
      <c r="C71" s="58"/>
      <c r="D71" s="7"/>
      <c r="E71" s="50"/>
      <c r="F71" s="45"/>
      <c r="G71" s="45"/>
      <c r="H71" s="51"/>
      <c r="I71" s="8"/>
    </row>
    <row r="72" spans="2:9" ht="9" customHeight="1" x14ac:dyDescent="0.25">
      <c r="B72" s="59"/>
      <c r="C72" s="58"/>
      <c r="D72" s="7"/>
      <c r="E72" s="50"/>
      <c r="F72" s="45"/>
      <c r="G72" s="45"/>
      <c r="H72" s="51"/>
      <c r="I72" s="8"/>
    </row>
    <row r="73" spans="2:9" ht="9" customHeight="1" x14ac:dyDescent="0.25">
      <c r="B73" s="59"/>
      <c r="C73" s="58"/>
      <c r="D73" s="7"/>
      <c r="E73" s="50"/>
      <c r="F73" s="45"/>
      <c r="G73" s="45"/>
      <c r="H73" s="51"/>
      <c r="I73" s="8"/>
    </row>
    <row r="74" spans="2:9" ht="9" customHeight="1" x14ac:dyDescent="0.25">
      <c r="B74" s="59"/>
      <c r="C74" s="58"/>
      <c r="D74" s="7"/>
      <c r="E74" s="50"/>
      <c r="F74" s="45"/>
      <c r="G74" s="45"/>
      <c r="H74" s="51"/>
      <c r="I74" s="8"/>
    </row>
    <row r="75" spans="2:9" ht="9" customHeight="1" x14ac:dyDescent="0.25">
      <c r="B75" s="59"/>
      <c r="C75" s="58"/>
      <c r="D75" s="7"/>
      <c r="E75" s="50"/>
      <c r="F75" s="45"/>
      <c r="G75" s="45"/>
      <c r="H75" s="51"/>
      <c r="I75" s="8"/>
    </row>
    <row r="76" spans="2:9" ht="9" customHeight="1" x14ac:dyDescent="0.25">
      <c r="B76" s="59"/>
      <c r="C76" s="58"/>
      <c r="D76" s="7"/>
      <c r="E76" s="52"/>
      <c r="F76" s="53"/>
      <c r="G76" s="53"/>
      <c r="H76" s="54"/>
      <c r="I76" s="8"/>
    </row>
    <row r="77" spans="2:9" ht="9" customHeight="1" x14ac:dyDescent="0.25">
      <c r="B77" s="59"/>
      <c r="C77" s="58"/>
      <c r="D77" s="7"/>
      <c r="E77" s="7"/>
      <c r="F77" s="7"/>
      <c r="G77" s="7"/>
      <c r="H77" s="7"/>
      <c r="I77" s="8"/>
    </row>
    <row r="78" spans="2:9" ht="9" customHeight="1" x14ac:dyDescent="0.25">
      <c r="B78" s="57" t="s">
        <v>5</v>
      </c>
      <c r="C78" s="58"/>
      <c r="D78" s="7"/>
      <c r="E78" s="7"/>
      <c r="F78" s="55" t="s">
        <v>0</v>
      </c>
      <c r="G78" s="55" t="str">
        <f>IF(Paramètres!C7&lt;&gt;"",Paramètres!C7,"")</f>
        <v>24M14</v>
      </c>
      <c r="H78" s="7"/>
      <c r="I78" s="8"/>
    </row>
    <row r="79" spans="2:9" ht="9" customHeight="1" x14ac:dyDescent="0.25">
      <c r="B79" s="59"/>
      <c r="C79" s="58"/>
      <c r="D79" s="7"/>
      <c r="E79" s="7"/>
      <c r="F79" s="55"/>
      <c r="G79" s="55"/>
      <c r="H79" s="7"/>
      <c r="I79" s="8"/>
    </row>
    <row r="80" spans="2:9" ht="9" customHeight="1" x14ac:dyDescent="0.25">
      <c r="B80" s="59"/>
      <c r="C80" s="58"/>
      <c r="D80" s="7"/>
      <c r="E80" s="7"/>
      <c r="F80" s="55" t="s">
        <v>1</v>
      </c>
      <c r="G80" s="55" t="str">
        <f>IF(Paramètres!C13&lt;&gt;"",Paramètres!C13,"")</f>
        <v>26/09/2025</v>
      </c>
      <c r="H80" s="7"/>
      <c r="I80" s="8"/>
    </row>
    <row r="81" spans="2:9" ht="9" customHeight="1" x14ac:dyDescent="0.25">
      <c r="B81" s="59"/>
      <c r="C81" s="58"/>
      <c r="D81" s="7"/>
      <c r="E81" s="7"/>
      <c r="F81" s="55"/>
      <c r="G81" s="55"/>
      <c r="H81" s="7"/>
      <c r="I81" s="8"/>
    </row>
    <row r="82" spans="2:9" ht="9" customHeight="1" x14ac:dyDescent="0.25">
      <c r="B82" s="59"/>
      <c r="C82" s="58"/>
      <c r="D82" s="7"/>
      <c r="E82" s="7"/>
      <c r="F82" s="55" t="s">
        <v>2</v>
      </c>
      <c r="G82" s="55" t="str">
        <f>IF(Paramètres!C15&lt;&gt;"",Paramètres!C15,"")</f>
        <v>DCE</v>
      </c>
      <c r="H82" s="7"/>
      <c r="I82" s="8"/>
    </row>
    <row r="83" spans="2:9" ht="9" customHeight="1" x14ac:dyDescent="0.25">
      <c r="B83" s="59"/>
      <c r="C83" s="58"/>
      <c r="D83" s="7"/>
      <c r="E83" s="7"/>
      <c r="F83" s="55"/>
      <c r="G83" s="55"/>
      <c r="H83" s="7"/>
      <c r="I83" s="8"/>
    </row>
    <row r="84" spans="2:9" ht="9" customHeight="1" x14ac:dyDescent="0.25">
      <c r="B84" s="59"/>
      <c r="C84" s="58"/>
      <c r="D84" s="7"/>
      <c r="E84" s="7"/>
      <c r="F84" s="55" t="s">
        <v>3</v>
      </c>
      <c r="G84" s="55" t="str">
        <f>IF(Paramètres!C17&lt;&gt;"",Paramètres!C17,"")</f>
        <v>A</v>
      </c>
      <c r="H84" s="7"/>
      <c r="I84" s="8"/>
    </row>
    <row r="85" spans="2:9" ht="9" customHeight="1" x14ac:dyDescent="0.25">
      <c r="B85" s="5"/>
      <c r="C85" s="6"/>
      <c r="D85" s="7"/>
      <c r="E85" s="7"/>
      <c r="F85" s="55"/>
      <c r="G85" s="55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0">
    <mergeCell ref="B78:C84"/>
    <mergeCell ref="B71:C77"/>
    <mergeCell ref="B64:C70"/>
    <mergeCell ref="B57:C63"/>
    <mergeCell ref="F82:F83"/>
    <mergeCell ref="G82:G83"/>
    <mergeCell ref="F84:F85"/>
    <mergeCell ref="G84:G85"/>
    <mergeCell ref="E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205"/>
  <sheetViews>
    <sheetView showGridLines="0" tabSelected="1" workbookViewId="0">
      <pane ySplit="3" topLeftCell="A4" activePane="bottomLeft" state="frozen"/>
      <selection pane="bottomLeft" activeCell="H9" sqref="H9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9</v>
      </c>
      <c r="B1" s="7" t="s">
        <v>10</v>
      </c>
      <c r="C1" s="7" t="s">
        <v>11</v>
      </c>
      <c r="D1" s="7" t="s">
        <v>12</v>
      </c>
      <c r="E1" s="7" t="s">
        <v>13</v>
      </c>
      <c r="F1" s="7" t="s">
        <v>14</v>
      </c>
      <c r="G1" s="7" t="s">
        <v>15</v>
      </c>
      <c r="H1" s="7" t="s">
        <v>16</v>
      </c>
      <c r="I1" s="7" t="s">
        <v>17</v>
      </c>
      <c r="J1" s="7" t="s">
        <v>18</v>
      </c>
      <c r="K1" s="7" t="s">
        <v>19</v>
      </c>
      <c r="M1" s="7" t="s">
        <v>20</v>
      </c>
      <c r="N1" s="7" t="s">
        <v>21</v>
      </c>
      <c r="O1" s="7" t="s">
        <v>22</v>
      </c>
      <c r="P1" s="7" t="s">
        <v>23</v>
      </c>
      <c r="Q1" s="7" t="s">
        <v>24</v>
      </c>
    </row>
    <row r="3" spans="1:17" ht="22.5" x14ac:dyDescent="0.25">
      <c r="A3" s="7" t="s">
        <v>25</v>
      </c>
      <c r="B3" s="13" t="s">
        <v>26</v>
      </c>
      <c r="C3" s="60" t="s">
        <v>27</v>
      </c>
      <c r="D3" s="60"/>
      <c r="E3" s="60"/>
      <c r="F3" s="13" t="s">
        <v>14</v>
      </c>
      <c r="G3" s="13" t="s">
        <v>28</v>
      </c>
      <c r="H3" s="13" t="s">
        <v>29</v>
      </c>
      <c r="I3" s="13" t="s">
        <v>30</v>
      </c>
      <c r="J3" s="13" t="s">
        <v>31</v>
      </c>
      <c r="K3" s="13" t="s">
        <v>32</v>
      </c>
      <c r="L3" s="13" t="s">
        <v>33</v>
      </c>
      <c r="M3" s="13" t="s">
        <v>34</v>
      </c>
      <c r="N3" s="13" t="s">
        <v>35</v>
      </c>
      <c r="O3" s="13" t="s">
        <v>36</v>
      </c>
      <c r="P3" s="13" t="s">
        <v>37</v>
      </c>
      <c r="Q3" s="13" t="s">
        <v>38</v>
      </c>
    </row>
    <row r="4" spans="1:17" ht="37.15" customHeight="1" x14ac:dyDescent="0.25">
      <c r="A4" s="7">
        <v>2</v>
      </c>
      <c r="B4" s="14" t="s">
        <v>39</v>
      </c>
      <c r="C4" s="61" t="s">
        <v>40</v>
      </c>
      <c r="D4" s="61"/>
      <c r="E4" s="61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41</v>
      </c>
    </row>
    <row r="7" spans="1:17" ht="18.600000000000001" customHeight="1" x14ac:dyDescent="0.25">
      <c r="A7" s="7">
        <v>3</v>
      </c>
      <c r="B7" s="16" t="s">
        <v>42</v>
      </c>
      <c r="C7" s="62" t="s">
        <v>43</v>
      </c>
      <c r="D7" s="62"/>
      <c r="E7" s="62"/>
      <c r="F7" s="17"/>
      <c r="G7" s="17"/>
      <c r="H7" s="17"/>
      <c r="I7" s="17"/>
      <c r="J7" s="18"/>
      <c r="K7" s="7"/>
    </row>
    <row r="8" spans="1:17" x14ac:dyDescent="0.25">
      <c r="A8" s="7">
        <v>4</v>
      </c>
      <c r="B8" s="16" t="s">
        <v>44</v>
      </c>
      <c r="C8" s="63" t="s">
        <v>45</v>
      </c>
      <c r="D8" s="63"/>
      <c r="E8" s="63"/>
      <c r="F8" s="19"/>
      <c r="G8" s="19"/>
      <c r="H8" s="19"/>
      <c r="I8" s="19"/>
      <c r="J8" s="20"/>
      <c r="K8" s="7"/>
    </row>
    <row r="9" spans="1:17" x14ac:dyDescent="0.25">
      <c r="A9" s="7">
        <v>9</v>
      </c>
      <c r="B9" s="21" t="s">
        <v>46</v>
      </c>
      <c r="C9" s="64" t="s">
        <v>47</v>
      </c>
      <c r="D9" s="65"/>
      <c r="E9" s="65"/>
      <c r="F9" s="22" t="s">
        <v>13</v>
      </c>
      <c r="G9" s="23">
        <v>51.71</v>
      </c>
      <c r="H9" s="24"/>
      <c r="I9" s="25"/>
      <c r="J9" s="26">
        <f>IF(AND(G9= "",H9= ""), 0, ROUND(ROUND(I9, 2) * ROUND(IF(H9="",G9,H9),  2), 2))</f>
        <v>0</v>
      </c>
      <c r="K9" s="7"/>
      <c r="M9" s="27">
        <v>0.2</v>
      </c>
      <c r="Q9" s="7">
        <v>26</v>
      </c>
    </row>
    <row r="10" spans="1:17" hidden="1" x14ac:dyDescent="0.25">
      <c r="A10" s="7" t="s">
        <v>48</v>
      </c>
    </row>
    <row r="11" spans="1:17" x14ac:dyDescent="0.25">
      <c r="A11" s="7" t="s">
        <v>49</v>
      </c>
      <c r="B11" s="28"/>
      <c r="C11" s="66" t="s">
        <v>50</v>
      </c>
      <c r="D11" s="66"/>
      <c r="E11" s="66"/>
      <c r="F11" s="66"/>
      <c r="G11" s="66"/>
      <c r="H11" s="66"/>
      <c r="I11" s="66"/>
      <c r="J11" s="28"/>
    </row>
    <row r="12" spans="1:17" hidden="1" x14ac:dyDescent="0.25">
      <c r="A12" s="7" t="s">
        <v>51</v>
      </c>
    </row>
    <row r="13" spans="1:17" hidden="1" x14ac:dyDescent="0.25">
      <c r="A13" s="7" t="s">
        <v>52</v>
      </c>
    </row>
    <row r="14" spans="1:17" hidden="1" x14ac:dyDescent="0.25">
      <c r="A14" s="7" t="s">
        <v>53</v>
      </c>
    </row>
    <row r="15" spans="1:17" x14ac:dyDescent="0.25">
      <c r="A15" s="7">
        <v>4</v>
      </c>
      <c r="B15" s="16" t="s">
        <v>54</v>
      </c>
      <c r="C15" s="63" t="s">
        <v>55</v>
      </c>
      <c r="D15" s="63"/>
      <c r="E15" s="63"/>
      <c r="F15" s="19"/>
      <c r="G15" s="19"/>
      <c r="H15" s="19"/>
      <c r="I15" s="19"/>
      <c r="J15" s="20"/>
      <c r="K15" s="7"/>
    </row>
    <row r="16" spans="1:17" ht="27.2" customHeight="1" x14ac:dyDescent="0.25">
      <c r="A16" s="7">
        <v>9</v>
      </c>
      <c r="B16" s="21" t="s">
        <v>56</v>
      </c>
      <c r="C16" s="64" t="s">
        <v>57</v>
      </c>
      <c r="D16" s="65"/>
      <c r="E16" s="65"/>
      <c r="F16" s="22" t="s">
        <v>13</v>
      </c>
      <c r="G16" s="23">
        <v>17.55</v>
      </c>
      <c r="H16" s="24"/>
      <c r="I16" s="25"/>
      <c r="J16" s="26">
        <f>IF(AND(G16= "",H16= ""), 0, ROUND(ROUND(I16, 2) * ROUND(IF(H16="",G16,H16),  2), 2))</f>
        <v>0</v>
      </c>
      <c r="K16" s="7"/>
      <c r="M16" s="27">
        <v>0.2</v>
      </c>
      <c r="Q16" s="7">
        <v>26</v>
      </c>
    </row>
    <row r="17" spans="1:17" hidden="1" x14ac:dyDescent="0.25">
      <c r="A17" s="7" t="s">
        <v>48</v>
      </c>
    </row>
    <row r="18" spans="1:17" x14ac:dyDescent="0.25">
      <c r="A18" s="7" t="s">
        <v>49</v>
      </c>
      <c r="B18" s="28"/>
      <c r="C18" s="66" t="s">
        <v>58</v>
      </c>
      <c r="D18" s="66"/>
      <c r="E18" s="66"/>
      <c r="F18" s="66"/>
      <c r="G18" s="66"/>
      <c r="H18" s="66"/>
      <c r="I18" s="66"/>
      <c r="J18" s="28"/>
    </row>
    <row r="19" spans="1:17" hidden="1" x14ac:dyDescent="0.25">
      <c r="A19" s="7" t="s">
        <v>51</v>
      </c>
    </row>
    <row r="20" spans="1:17" hidden="1" x14ac:dyDescent="0.25">
      <c r="A20" s="7" t="s">
        <v>52</v>
      </c>
    </row>
    <row r="21" spans="1:17" hidden="1" x14ac:dyDescent="0.25">
      <c r="A21" s="7" t="s">
        <v>53</v>
      </c>
    </row>
    <row r="22" spans="1:17" x14ac:dyDescent="0.25">
      <c r="A22" s="7">
        <v>4</v>
      </c>
      <c r="B22" s="16" t="s">
        <v>59</v>
      </c>
      <c r="C22" s="63" t="s">
        <v>60</v>
      </c>
      <c r="D22" s="63"/>
      <c r="E22" s="63"/>
      <c r="F22" s="19"/>
      <c r="G22" s="19"/>
      <c r="H22" s="19"/>
      <c r="I22" s="19"/>
      <c r="J22" s="20"/>
      <c r="K22" s="7"/>
    </row>
    <row r="23" spans="1:17" x14ac:dyDescent="0.25">
      <c r="A23" s="7">
        <v>9</v>
      </c>
      <c r="B23" s="21" t="s">
        <v>61</v>
      </c>
      <c r="C23" s="64" t="s">
        <v>62</v>
      </c>
      <c r="D23" s="65"/>
      <c r="E23" s="65"/>
      <c r="F23" s="22" t="s">
        <v>63</v>
      </c>
      <c r="G23" s="29">
        <v>1</v>
      </c>
      <c r="H23" s="30"/>
      <c r="I23" s="25"/>
      <c r="J23" s="26">
        <f>IF(AND(G23= "",H23= ""), 0, ROUND(ROUND(I23, 2) * ROUND(IF(H23="",G23,H23),  0), 2))</f>
        <v>0</v>
      </c>
      <c r="K23" s="7"/>
      <c r="M23" s="27">
        <v>0.2</v>
      </c>
      <c r="Q23" s="7">
        <v>26</v>
      </c>
    </row>
    <row r="24" spans="1:17" hidden="1" x14ac:dyDescent="0.25">
      <c r="A24" s="7" t="s">
        <v>48</v>
      </c>
    </row>
    <row r="25" spans="1:17" hidden="1" x14ac:dyDescent="0.25">
      <c r="A25" s="7" t="s">
        <v>48</v>
      </c>
    </row>
    <row r="26" spans="1:17" x14ac:dyDescent="0.25">
      <c r="A26" s="7" t="s">
        <v>49</v>
      </c>
      <c r="B26" s="28"/>
      <c r="C26" s="66" t="s">
        <v>64</v>
      </c>
      <c r="D26" s="66"/>
      <c r="E26" s="66"/>
      <c r="F26" s="66"/>
      <c r="G26" s="66"/>
      <c r="H26" s="66"/>
      <c r="I26" s="66"/>
      <c r="J26" s="28"/>
    </row>
    <row r="27" spans="1:17" hidden="1" x14ac:dyDescent="0.25">
      <c r="A27" s="7" t="s">
        <v>52</v>
      </c>
    </row>
    <row r="28" spans="1:17" hidden="1" x14ac:dyDescent="0.25">
      <c r="A28" s="7" t="s">
        <v>53</v>
      </c>
    </row>
    <row r="29" spans="1:17" hidden="1" x14ac:dyDescent="0.25">
      <c r="A29" s="7" t="s">
        <v>41</v>
      </c>
    </row>
    <row r="30" spans="1:17" ht="18.600000000000001" customHeight="1" x14ac:dyDescent="0.25">
      <c r="A30" s="7">
        <v>3</v>
      </c>
      <c r="B30" s="16" t="s">
        <v>65</v>
      </c>
      <c r="C30" s="62" t="s">
        <v>66</v>
      </c>
      <c r="D30" s="62"/>
      <c r="E30" s="62"/>
      <c r="F30" s="17"/>
      <c r="G30" s="17"/>
      <c r="H30" s="17"/>
      <c r="I30" s="17"/>
      <c r="J30" s="18"/>
      <c r="K30" s="7"/>
    </row>
    <row r="31" spans="1:17" x14ac:dyDescent="0.25">
      <c r="A31" s="7">
        <v>4</v>
      </c>
      <c r="B31" s="16" t="s">
        <v>67</v>
      </c>
      <c r="C31" s="63" t="s">
        <v>68</v>
      </c>
      <c r="D31" s="63"/>
      <c r="E31" s="63"/>
      <c r="F31" s="19"/>
      <c r="G31" s="19"/>
      <c r="H31" s="19"/>
      <c r="I31" s="19"/>
      <c r="J31" s="20"/>
      <c r="K31" s="7"/>
    </row>
    <row r="32" spans="1:17" hidden="1" x14ac:dyDescent="0.25">
      <c r="A32" s="7" t="s">
        <v>69</v>
      </c>
    </row>
    <row r="33" spans="1:17" x14ac:dyDescent="0.25">
      <c r="A33" s="7">
        <v>9</v>
      </c>
      <c r="B33" s="21" t="s">
        <v>70</v>
      </c>
      <c r="C33" s="64" t="s">
        <v>71</v>
      </c>
      <c r="D33" s="65"/>
      <c r="E33" s="65"/>
      <c r="F33" s="22" t="s">
        <v>13</v>
      </c>
      <c r="G33" s="23">
        <v>230.46</v>
      </c>
      <c r="H33" s="24"/>
      <c r="I33" s="25"/>
      <c r="J33" s="26">
        <f>IF(AND(G33= "",H33= ""), 0, ROUND(ROUND(I33, 2) * ROUND(IF(H33="",G33,H33),  2), 2))</f>
        <v>0</v>
      </c>
      <c r="K33" s="7"/>
      <c r="M33" s="27">
        <v>0.2</v>
      </c>
      <c r="Q33" s="7">
        <v>26</v>
      </c>
    </row>
    <row r="34" spans="1:17" hidden="1" x14ac:dyDescent="0.25">
      <c r="A34" s="7" t="s">
        <v>48</v>
      </c>
    </row>
    <row r="35" spans="1:17" hidden="1" x14ac:dyDescent="0.25">
      <c r="A35" s="7" t="s">
        <v>51</v>
      </c>
    </row>
    <row r="36" spans="1:17" hidden="1" x14ac:dyDescent="0.25">
      <c r="A36" s="7" t="s">
        <v>51</v>
      </c>
    </row>
    <row r="37" spans="1:17" hidden="1" x14ac:dyDescent="0.25">
      <c r="A37" s="7" t="s">
        <v>51</v>
      </c>
    </row>
    <row r="38" spans="1:17" hidden="1" x14ac:dyDescent="0.25">
      <c r="A38" s="7" t="s">
        <v>51</v>
      </c>
    </row>
    <row r="39" spans="1:17" hidden="1" x14ac:dyDescent="0.25">
      <c r="A39" s="7" t="s">
        <v>51</v>
      </c>
    </row>
    <row r="40" spans="1:17" hidden="1" x14ac:dyDescent="0.25">
      <c r="A40" s="7" t="s">
        <v>51</v>
      </c>
    </row>
    <row r="41" spans="1:17" hidden="1" x14ac:dyDescent="0.25">
      <c r="A41" s="7" t="s">
        <v>51</v>
      </c>
    </row>
    <row r="42" spans="1:17" hidden="1" x14ac:dyDescent="0.25">
      <c r="A42" s="7" t="s">
        <v>51</v>
      </c>
    </row>
    <row r="43" spans="1:17" hidden="1" x14ac:dyDescent="0.25">
      <c r="A43" s="7" t="s">
        <v>51</v>
      </c>
    </row>
    <row r="44" spans="1:17" hidden="1" x14ac:dyDescent="0.25">
      <c r="A44" s="7" t="s">
        <v>51</v>
      </c>
    </row>
    <row r="45" spans="1:17" hidden="1" x14ac:dyDescent="0.25">
      <c r="A45" s="7" t="s">
        <v>52</v>
      </c>
    </row>
    <row r="46" spans="1:17" x14ac:dyDescent="0.25">
      <c r="A46" s="7">
        <v>9</v>
      </c>
      <c r="B46" s="21" t="s">
        <v>72</v>
      </c>
      <c r="C46" s="64" t="s">
        <v>73</v>
      </c>
      <c r="D46" s="65"/>
      <c r="E46" s="65"/>
      <c r="F46" s="22" t="s">
        <v>13</v>
      </c>
      <c r="G46" s="23">
        <v>10.59</v>
      </c>
      <c r="H46" s="24"/>
      <c r="I46" s="25"/>
      <c r="J46" s="26">
        <f>IF(AND(G46= "",H46= ""), 0, ROUND(ROUND(I46, 2) * ROUND(IF(H46="",G46,H46),  2), 2))</f>
        <v>0</v>
      </c>
      <c r="K46" s="7"/>
      <c r="M46" s="27">
        <v>0.2</v>
      </c>
      <c r="Q46" s="7">
        <v>26</v>
      </c>
    </row>
    <row r="47" spans="1:17" hidden="1" x14ac:dyDescent="0.25">
      <c r="A47" s="7" t="s">
        <v>48</v>
      </c>
    </row>
    <row r="48" spans="1:17" x14ac:dyDescent="0.25">
      <c r="A48" s="7" t="s">
        <v>49</v>
      </c>
      <c r="B48" s="28"/>
      <c r="C48" s="66" t="s">
        <v>74</v>
      </c>
      <c r="D48" s="66"/>
      <c r="E48" s="66"/>
      <c r="F48" s="66"/>
      <c r="G48" s="66"/>
      <c r="H48" s="66"/>
      <c r="I48" s="66"/>
      <c r="J48" s="28"/>
    </row>
    <row r="49" spans="1:17" hidden="1" x14ac:dyDescent="0.25">
      <c r="A49" s="7" t="s">
        <v>51</v>
      </c>
    </row>
    <row r="50" spans="1:17" hidden="1" x14ac:dyDescent="0.25">
      <c r="A50" s="7" t="s">
        <v>52</v>
      </c>
    </row>
    <row r="51" spans="1:17" x14ac:dyDescent="0.25">
      <c r="A51" s="7">
        <v>9</v>
      </c>
      <c r="B51" s="21" t="s">
        <v>75</v>
      </c>
      <c r="C51" s="64" t="s">
        <v>76</v>
      </c>
      <c r="D51" s="65"/>
      <c r="E51" s="65"/>
      <c r="F51" s="22" t="s">
        <v>13</v>
      </c>
      <c r="G51" s="23">
        <v>61.15</v>
      </c>
      <c r="H51" s="24"/>
      <c r="I51" s="25"/>
      <c r="J51" s="26">
        <f>IF(AND(G51= "",H51= ""), 0, ROUND(ROUND(I51, 2) * ROUND(IF(H51="",G51,H51),  2), 2))</f>
        <v>0</v>
      </c>
      <c r="K51" s="7"/>
      <c r="M51" s="27">
        <v>0.2</v>
      </c>
      <c r="Q51" s="7">
        <v>26</v>
      </c>
    </row>
    <row r="52" spans="1:17" hidden="1" x14ac:dyDescent="0.25">
      <c r="A52" s="7" t="s">
        <v>48</v>
      </c>
    </row>
    <row r="53" spans="1:17" hidden="1" x14ac:dyDescent="0.25">
      <c r="A53" s="7" t="s">
        <v>51</v>
      </c>
    </row>
    <row r="54" spans="1:17" hidden="1" x14ac:dyDescent="0.25">
      <c r="A54" s="7" t="s">
        <v>51</v>
      </c>
    </row>
    <row r="55" spans="1:17" hidden="1" x14ac:dyDescent="0.25">
      <c r="A55" s="7" t="s">
        <v>51</v>
      </c>
    </row>
    <row r="56" spans="1:17" hidden="1" x14ac:dyDescent="0.25">
      <c r="A56" s="7" t="s">
        <v>51</v>
      </c>
    </row>
    <row r="57" spans="1:17" hidden="1" x14ac:dyDescent="0.25">
      <c r="A57" s="7" t="s">
        <v>52</v>
      </c>
    </row>
    <row r="58" spans="1:17" hidden="1" x14ac:dyDescent="0.25">
      <c r="A58" s="7" t="s">
        <v>53</v>
      </c>
    </row>
    <row r="59" spans="1:17" x14ac:dyDescent="0.25">
      <c r="A59" s="7">
        <v>4</v>
      </c>
      <c r="B59" s="16" t="s">
        <v>77</v>
      </c>
      <c r="C59" s="63" t="s">
        <v>78</v>
      </c>
      <c r="D59" s="63"/>
      <c r="E59" s="63"/>
      <c r="F59" s="19"/>
      <c r="G59" s="19"/>
      <c r="H59" s="19"/>
      <c r="I59" s="19"/>
      <c r="J59" s="20"/>
      <c r="K59" s="7"/>
    </row>
    <row r="60" spans="1:17" x14ac:dyDescent="0.25">
      <c r="A60" s="7">
        <v>9</v>
      </c>
      <c r="B60" s="21" t="s">
        <v>79</v>
      </c>
      <c r="C60" s="64" t="s">
        <v>80</v>
      </c>
      <c r="D60" s="65"/>
      <c r="E60" s="65"/>
      <c r="F60" s="22" t="s">
        <v>13</v>
      </c>
      <c r="G60" s="23">
        <v>54.36</v>
      </c>
      <c r="H60" s="24"/>
      <c r="I60" s="25"/>
      <c r="J60" s="26">
        <f>IF(AND(G60= "",H60= ""), 0, ROUND(ROUND(I60, 2) * ROUND(IF(H60="",G60,H60),  2), 2))</f>
        <v>0</v>
      </c>
      <c r="K60" s="7"/>
      <c r="M60" s="27">
        <v>0.2</v>
      </c>
      <c r="Q60" s="7">
        <v>26</v>
      </c>
    </row>
    <row r="61" spans="1:17" hidden="1" x14ac:dyDescent="0.25">
      <c r="A61" s="7" t="s">
        <v>48</v>
      </c>
    </row>
    <row r="62" spans="1:17" x14ac:dyDescent="0.25">
      <c r="A62" s="7" t="s">
        <v>49</v>
      </c>
      <c r="B62" s="28"/>
      <c r="C62" s="66" t="s">
        <v>81</v>
      </c>
      <c r="D62" s="66"/>
      <c r="E62" s="66"/>
      <c r="F62" s="66"/>
      <c r="G62" s="66"/>
      <c r="H62" s="66"/>
      <c r="I62" s="66"/>
      <c r="J62" s="28"/>
    </row>
    <row r="63" spans="1:17" hidden="1" x14ac:dyDescent="0.25">
      <c r="A63" s="7" t="s">
        <v>51</v>
      </c>
    </row>
    <row r="64" spans="1:17" hidden="1" x14ac:dyDescent="0.25">
      <c r="A64" s="7" t="s">
        <v>52</v>
      </c>
    </row>
    <row r="65" spans="1:17" x14ac:dyDescent="0.25">
      <c r="A65" s="7">
        <v>9</v>
      </c>
      <c r="B65" s="21" t="s">
        <v>82</v>
      </c>
      <c r="C65" s="64" t="s">
        <v>83</v>
      </c>
      <c r="D65" s="65"/>
      <c r="E65" s="65"/>
      <c r="F65" s="22" t="s">
        <v>13</v>
      </c>
      <c r="G65" s="23">
        <v>19.41</v>
      </c>
      <c r="H65" s="24"/>
      <c r="I65" s="25"/>
      <c r="J65" s="26">
        <f>IF(AND(G65= "",H65= ""), 0, ROUND(ROUND(I65, 2) * ROUND(IF(H65="",G65,H65),  2), 2))</f>
        <v>0</v>
      </c>
      <c r="K65" s="7"/>
      <c r="M65" s="27">
        <v>0.2</v>
      </c>
      <c r="Q65" s="7">
        <v>26</v>
      </c>
    </row>
    <row r="66" spans="1:17" hidden="1" x14ac:dyDescent="0.25">
      <c r="A66" s="7" t="s">
        <v>48</v>
      </c>
    </row>
    <row r="67" spans="1:17" x14ac:dyDescent="0.25">
      <c r="A67" s="7" t="s">
        <v>49</v>
      </c>
      <c r="B67" s="28"/>
      <c r="C67" s="66" t="s">
        <v>84</v>
      </c>
      <c r="D67" s="66"/>
      <c r="E67" s="66"/>
      <c r="F67" s="66"/>
      <c r="G67" s="66"/>
      <c r="H67" s="66"/>
      <c r="I67" s="66"/>
      <c r="J67" s="28"/>
    </row>
    <row r="68" spans="1:17" hidden="1" x14ac:dyDescent="0.25">
      <c r="A68" s="7" t="s">
        <v>51</v>
      </c>
    </row>
    <row r="69" spans="1:17" hidden="1" x14ac:dyDescent="0.25">
      <c r="A69" s="7" t="s">
        <v>52</v>
      </c>
    </row>
    <row r="70" spans="1:17" hidden="1" x14ac:dyDescent="0.25">
      <c r="A70" s="7" t="s">
        <v>53</v>
      </c>
    </row>
    <row r="71" spans="1:17" x14ac:dyDescent="0.25">
      <c r="A71" s="7">
        <v>4</v>
      </c>
      <c r="B71" s="16" t="s">
        <v>85</v>
      </c>
      <c r="C71" s="63" t="s">
        <v>60</v>
      </c>
      <c r="D71" s="63"/>
      <c r="E71" s="63"/>
      <c r="F71" s="19"/>
      <c r="G71" s="19"/>
      <c r="H71" s="19"/>
      <c r="I71" s="19"/>
      <c r="J71" s="20"/>
      <c r="K71" s="7"/>
    </row>
    <row r="72" spans="1:17" x14ac:dyDescent="0.25">
      <c r="A72" s="7">
        <v>9</v>
      </c>
      <c r="B72" s="21" t="s">
        <v>86</v>
      </c>
      <c r="C72" s="64" t="s">
        <v>87</v>
      </c>
      <c r="D72" s="65"/>
      <c r="E72" s="65"/>
      <c r="F72" s="22" t="s">
        <v>88</v>
      </c>
      <c r="G72" s="23">
        <v>1.26</v>
      </c>
      <c r="H72" s="24"/>
      <c r="I72" s="25"/>
      <c r="J72" s="26">
        <f>IF(AND(G72= "",H72= ""), 0, ROUND(ROUND(I72, 2) * ROUND(IF(H72="",G72,H72),  2), 2))</f>
        <v>0</v>
      </c>
      <c r="K72" s="7"/>
      <c r="M72" s="27">
        <v>0.2</v>
      </c>
      <c r="Q72" s="7">
        <v>26</v>
      </c>
    </row>
    <row r="73" spans="1:17" hidden="1" x14ac:dyDescent="0.25">
      <c r="A73" s="7" t="s">
        <v>48</v>
      </c>
    </row>
    <row r="74" spans="1:17" x14ac:dyDescent="0.25">
      <c r="A74" s="7" t="s">
        <v>49</v>
      </c>
      <c r="B74" s="28"/>
      <c r="C74" s="66" t="s">
        <v>89</v>
      </c>
      <c r="D74" s="66"/>
      <c r="E74" s="66"/>
      <c r="F74" s="66"/>
      <c r="G74" s="66"/>
      <c r="H74" s="66"/>
      <c r="I74" s="66"/>
      <c r="J74" s="28"/>
    </row>
    <row r="75" spans="1:17" hidden="1" x14ac:dyDescent="0.25">
      <c r="A75" s="7" t="s">
        <v>51</v>
      </c>
    </row>
    <row r="76" spans="1:17" hidden="1" x14ac:dyDescent="0.25">
      <c r="A76" s="7" t="s">
        <v>52</v>
      </c>
    </row>
    <row r="77" spans="1:17" x14ac:dyDescent="0.25">
      <c r="A77" s="7">
        <v>9</v>
      </c>
      <c r="B77" s="21" t="s">
        <v>90</v>
      </c>
      <c r="C77" s="64" t="s">
        <v>91</v>
      </c>
      <c r="D77" s="65"/>
      <c r="E77" s="65"/>
      <c r="F77" s="22" t="s">
        <v>88</v>
      </c>
      <c r="G77" s="23">
        <v>1.18</v>
      </c>
      <c r="H77" s="24"/>
      <c r="I77" s="25"/>
      <c r="J77" s="26">
        <f>IF(AND(G77= "",H77= ""), 0, ROUND(ROUND(I77, 2) * ROUND(IF(H77="",G77,H77),  2), 2))</f>
        <v>0</v>
      </c>
      <c r="K77" s="7"/>
      <c r="M77" s="27">
        <v>0.2</v>
      </c>
      <c r="Q77" s="7">
        <v>26</v>
      </c>
    </row>
    <row r="78" spans="1:17" hidden="1" x14ac:dyDescent="0.25">
      <c r="A78" s="7" t="s">
        <v>48</v>
      </c>
    </row>
    <row r="79" spans="1:17" x14ac:dyDescent="0.25">
      <c r="A79" s="7" t="s">
        <v>49</v>
      </c>
      <c r="B79" s="28"/>
      <c r="C79" s="66" t="s">
        <v>92</v>
      </c>
      <c r="D79" s="66"/>
      <c r="E79" s="66"/>
      <c r="F79" s="66"/>
      <c r="G79" s="66"/>
      <c r="H79" s="66"/>
      <c r="I79" s="66"/>
      <c r="J79" s="28"/>
    </row>
    <row r="80" spans="1:17" hidden="1" x14ac:dyDescent="0.25">
      <c r="A80" s="7" t="s">
        <v>51</v>
      </c>
    </row>
    <row r="81" spans="1:17" hidden="1" x14ac:dyDescent="0.25">
      <c r="A81" s="7" t="s">
        <v>52</v>
      </c>
    </row>
    <row r="82" spans="1:17" x14ac:dyDescent="0.25">
      <c r="A82" s="7">
        <v>9</v>
      </c>
      <c r="B82" s="21" t="s">
        <v>93</v>
      </c>
      <c r="C82" s="64" t="s">
        <v>94</v>
      </c>
      <c r="D82" s="65"/>
      <c r="E82" s="65"/>
      <c r="F82" s="22" t="s">
        <v>88</v>
      </c>
      <c r="G82" s="23">
        <v>1.41</v>
      </c>
      <c r="H82" s="24"/>
      <c r="I82" s="25"/>
      <c r="J82" s="26">
        <f>IF(AND(G82= "",H82= ""), 0, ROUND(ROUND(I82, 2) * ROUND(IF(H82="",G82,H82),  2), 2))</f>
        <v>0</v>
      </c>
      <c r="K82" s="7"/>
      <c r="M82" s="27">
        <v>0.2</v>
      </c>
      <c r="Q82" s="7">
        <v>26</v>
      </c>
    </row>
    <row r="83" spans="1:17" hidden="1" x14ac:dyDescent="0.25">
      <c r="A83" s="7" t="s">
        <v>48</v>
      </c>
    </row>
    <row r="84" spans="1:17" x14ac:dyDescent="0.25">
      <c r="A84" s="7" t="s">
        <v>49</v>
      </c>
      <c r="B84" s="28"/>
      <c r="C84" s="66" t="s">
        <v>95</v>
      </c>
      <c r="D84" s="66"/>
      <c r="E84" s="66"/>
      <c r="F84" s="66"/>
      <c r="G84" s="66"/>
      <c r="H84" s="66"/>
      <c r="I84" s="66"/>
      <c r="J84" s="28"/>
    </row>
    <row r="85" spans="1:17" hidden="1" x14ac:dyDescent="0.25">
      <c r="A85" s="7" t="s">
        <v>51</v>
      </c>
    </row>
    <row r="86" spans="1:17" hidden="1" x14ac:dyDescent="0.25">
      <c r="A86" s="7" t="s">
        <v>52</v>
      </c>
    </row>
    <row r="87" spans="1:17" x14ac:dyDescent="0.25">
      <c r="A87" s="7">
        <v>9</v>
      </c>
      <c r="B87" s="21" t="s">
        <v>96</v>
      </c>
      <c r="C87" s="64" t="s">
        <v>97</v>
      </c>
      <c r="D87" s="65"/>
      <c r="E87" s="65"/>
      <c r="F87" s="22" t="s">
        <v>88</v>
      </c>
      <c r="G87" s="23">
        <v>81.02</v>
      </c>
      <c r="H87" s="24"/>
      <c r="I87" s="25"/>
      <c r="J87" s="26">
        <f>IF(AND(G87= "",H87= ""), 0, ROUND(ROUND(I87, 2) * ROUND(IF(H87="",G87,H87),  2), 2))</f>
        <v>0</v>
      </c>
      <c r="K87" s="7"/>
      <c r="M87" s="27">
        <v>0.2</v>
      </c>
      <c r="Q87" s="7">
        <v>26</v>
      </c>
    </row>
    <row r="88" spans="1:17" hidden="1" x14ac:dyDescent="0.25">
      <c r="A88" s="7" t="s">
        <v>48</v>
      </c>
    </row>
    <row r="89" spans="1:17" x14ac:dyDescent="0.25">
      <c r="A89" s="7" t="s">
        <v>49</v>
      </c>
      <c r="B89" s="28"/>
      <c r="C89" s="66" t="s">
        <v>98</v>
      </c>
      <c r="D89" s="66"/>
      <c r="E89" s="66"/>
      <c r="F89" s="66"/>
      <c r="G89" s="66"/>
      <c r="H89" s="66"/>
      <c r="I89" s="66"/>
      <c r="J89" s="28"/>
    </row>
    <row r="90" spans="1:17" hidden="1" x14ac:dyDescent="0.25">
      <c r="A90" s="7" t="s">
        <v>51</v>
      </c>
    </row>
    <row r="91" spans="1:17" hidden="1" x14ac:dyDescent="0.25">
      <c r="A91" s="7" t="s">
        <v>51</v>
      </c>
    </row>
    <row r="92" spans="1:17" hidden="1" x14ac:dyDescent="0.25">
      <c r="A92" s="7" t="s">
        <v>51</v>
      </c>
    </row>
    <row r="93" spans="1:17" hidden="1" x14ac:dyDescent="0.25">
      <c r="A93" s="7" t="s">
        <v>52</v>
      </c>
    </row>
    <row r="94" spans="1:17" x14ac:dyDescent="0.25">
      <c r="A94" s="7">
        <v>9</v>
      </c>
      <c r="B94" s="21" t="s">
        <v>99</v>
      </c>
      <c r="C94" s="64" t="s">
        <v>100</v>
      </c>
      <c r="D94" s="65"/>
      <c r="E94" s="65"/>
      <c r="F94" s="22" t="s">
        <v>14</v>
      </c>
      <c r="G94" s="29">
        <v>7</v>
      </c>
      <c r="H94" s="30"/>
      <c r="I94" s="25"/>
      <c r="J94" s="26">
        <f>IF(AND(G94= "",H94= ""), 0, ROUND(ROUND(I94, 2) * ROUND(IF(H94="",G94,H94),  0), 2))</f>
        <v>0</v>
      </c>
      <c r="K94" s="7"/>
      <c r="M94" s="27">
        <v>0.2</v>
      </c>
      <c r="Q94" s="7">
        <v>26</v>
      </c>
    </row>
    <row r="95" spans="1:17" hidden="1" x14ac:dyDescent="0.25">
      <c r="A95" s="7" t="s">
        <v>48</v>
      </c>
    </row>
    <row r="96" spans="1:17" ht="22.7" customHeight="1" x14ac:dyDescent="0.25">
      <c r="A96" s="7" t="s">
        <v>49</v>
      </c>
      <c r="B96" s="28"/>
      <c r="C96" s="66" t="s">
        <v>101</v>
      </c>
      <c r="D96" s="66"/>
      <c r="E96" s="66"/>
      <c r="F96" s="66"/>
      <c r="G96" s="66"/>
      <c r="H96" s="66"/>
      <c r="I96" s="66"/>
      <c r="J96" s="28"/>
    </row>
    <row r="97" spans="1:17" hidden="1" x14ac:dyDescent="0.25">
      <c r="A97" s="7" t="s">
        <v>51</v>
      </c>
    </row>
    <row r="98" spans="1:17" hidden="1" x14ac:dyDescent="0.25">
      <c r="A98" s="7" t="s">
        <v>51</v>
      </c>
    </row>
    <row r="99" spans="1:17" hidden="1" x14ac:dyDescent="0.25">
      <c r="A99" s="7" t="s">
        <v>52</v>
      </c>
    </row>
    <row r="100" spans="1:17" x14ac:dyDescent="0.25">
      <c r="A100" s="7">
        <v>9</v>
      </c>
      <c r="B100" s="21" t="s">
        <v>102</v>
      </c>
      <c r="C100" s="64" t="s">
        <v>103</v>
      </c>
      <c r="D100" s="65"/>
      <c r="E100" s="65"/>
      <c r="F100" s="22" t="s">
        <v>104</v>
      </c>
      <c r="G100" s="31">
        <v>7</v>
      </c>
      <c r="H100" s="32"/>
      <c r="I100" s="25"/>
      <c r="J100" s="26">
        <f>IF(AND(G100= "",H100= ""), 0, ROUND(ROUND(I100, 2) * ROUND(IF(H100="",G100,H100),  3), 2))</f>
        <v>0</v>
      </c>
      <c r="K100" s="7"/>
      <c r="M100" s="27">
        <v>0.2</v>
      </c>
      <c r="Q100" s="7">
        <v>26</v>
      </c>
    </row>
    <row r="101" spans="1:17" hidden="1" x14ac:dyDescent="0.25">
      <c r="A101" s="7" t="s">
        <v>48</v>
      </c>
    </row>
    <row r="102" spans="1:17" x14ac:dyDescent="0.25">
      <c r="A102" s="7" t="s">
        <v>49</v>
      </c>
      <c r="B102" s="28"/>
      <c r="C102" s="66" t="s">
        <v>105</v>
      </c>
      <c r="D102" s="66"/>
      <c r="E102" s="66"/>
      <c r="F102" s="66"/>
      <c r="G102" s="66"/>
      <c r="H102" s="66"/>
      <c r="I102" s="66"/>
      <c r="J102" s="28"/>
    </row>
    <row r="103" spans="1:17" hidden="1" x14ac:dyDescent="0.25">
      <c r="A103" s="7" t="s">
        <v>52</v>
      </c>
    </row>
    <row r="104" spans="1:17" x14ac:dyDescent="0.25">
      <c r="A104" s="7">
        <v>9</v>
      </c>
      <c r="B104" s="21" t="s">
        <v>106</v>
      </c>
      <c r="C104" s="64" t="s">
        <v>107</v>
      </c>
      <c r="D104" s="65"/>
      <c r="E104" s="65"/>
      <c r="F104" s="22" t="s">
        <v>88</v>
      </c>
      <c r="G104" s="23">
        <v>19.8</v>
      </c>
      <c r="H104" s="24"/>
      <c r="I104" s="25"/>
      <c r="J104" s="26">
        <f>IF(AND(G104= "",H104= ""), 0, ROUND(ROUND(I104, 2) * ROUND(IF(H104="",G104,H104),  2), 2))</f>
        <v>0</v>
      </c>
      <c r="K104" s="7"/>
      <c r="M104" s="27">
        <v>0.2</v>
      </c>
      <c r="Q104" s="7">
        <v>26</v>
      </c>
    </row>
    <row r="105" spans="1:17" hidden="1" x14ac:dyDescent="0.25">
      <c r="A105" s="7" t="s">
        <v>48</v>
      </c>
    </row>
    <row r="106" spans="1:17" x14ac:dyDescent="0.25">
      <c r="A106" s="7" t="s">
        <v>49</v>
      </c>
      <c r="B106" s="28"/>
      <c r="C106" s="66" t="s">
        <v>108</v>
      </c>
      <c r="D106" s="66"/>
      <c r="E106" s="66"/>
      <c r="F106" s="66"/>
      <c r="G106" s="66"/>
      <c r="H106" s="66"/>
      <c r="I106" s="66"/>
      <c r="J106" s="28"/>
    </row>
    <row r="107" spans="1:17" hidden="1" x14ac:dyDescent="0.25">
      <c r="A107" s="7" t="s">
        <v>51</v>
      </c>
    </row>
    <row r="108" spans="1:17" hidden="1" x14ac:dyDescent="0.25">
      <c r="A108" s="7" t="s">
        <v>52</v>
      </c>
    </row>
    <row r="109" spans="1:17" x14ac:dyDescent="0.25">
      <c r="A109" s="7">
        <v>9</v>
      </c>
      <c r="B109" s="21" t="s">
        <v>109</v>
      </c>
      <c r="C109" s="64" t="s">
        <v>110</v>
      </c>
      <c r="D109" s="65"/>
      <c r="E109" s="65"/>
      <c r="F109" s="22" t="s">
        <v>63</v>
      </c>
      <c r="G109" s="29">
        <v>1</v>
      </c>
      <c r="H109" s="30"/>
      <c r="I109" s="25"/>
      <c r="J109" s="26">
        <f>IF(AND(G109= "",H109= ""), 0, ROUND(ROUND(I109, 2) * ROUND(IF(H109="",G109,H109),  0), 2))</f>
        <v>0</v>
      </c>
      <c r="K109" s="7"/>
      <c r="M109" s="27">
        <v>0.2</v>
      </c>
      <c r="Q109" s="7">
        <v>26</v>
      </c>
    </row>
    <row r="110" spans="1:17" hidden="1" x14ac:dyDescent="0.25">
      <c r="A110" s="7" t="s">
        <v>48</v>
      </c>
    </row>
    <row r="111" spans="1:17" x14ac:dyDescent="0.25">
      <c r="A111" s="7" t="s">
        <v>49</v>
      </c>
      <c r="B111" s="28"/>
      <c r="C111" s="66" t="s">
        <v>111</v>
      </c>
      <c r="D111" s="66"/>
      <c r="E111" s="66"/>
      <c r="F111" s="66"/>
      <c r="G111" s="66"/>
      <c r="H111" s="66"/>
      <c r="I111" s="66"/>
      <c r="J111" s="28"/>
    </row>
    <row r="112" spans="1:17" hidden="1" x14ac:dyDescent="0.25">
      <c r="A112" s="7" t="s">
        <v>52</v>
      </c>
    </row>
    <row r="113" spans="1:17" ht="27.2" customHeight="1" x14ac:dyDescent="0.25">
      <c r="A113" s="7">
        <v>9</v>
      </c>
      <c r="B113" s="21" t="s">
        <v>112</v>
      </c>
      <c r="C113" s="64" t="s">
        <v>113</v>
      </c>
      <c r="D113" s="65"/>
      <c r="E113" s="65"/>
      <c r="F113" s="22" t="s">
        <v>13</v>
      </c>
      <c r="G113" s="23">
        <v>26.91</v>
      </c>
      <c r="H113" s="24"/>
      <c r="I113" s="25"/>
      <c r="J113" s="26">
        <f>IF(AND(G113= "",H113= ""), 0, ROUND(ROUND(I113, 2) * ROUND(IF(H113="",G113,H113),  2), 2))</f>
        <v>0</v>
      </c>
      <c r="K113" s="7"/>
      <c r="M113" s="27">
        <v>0.2</v>
      </c>
      <c r="Q113" s="7">
        <v>26</v>
      </c>
    </row>
    <row r="114" spans="1:17" hidden="1" x14ac:dyDescent="0.25">
      <c r="A114" s="7" t="s">
        <v>48</v>
      </c>
    </row>
    <row r="115" spans="1:17" x14ac:dyDescent="0.25">
      <c r="A115" s="7" t="s">
        <v>49</v>
      </c>
      <c r="B115" s="28"/>
      <c r="C115" s="66" t="s">
        <v>114</v>
      </c>
      <c r="D115" s="66"/>
      <c r="E115" s="66"/>
      <c r="F115" s="66"/>
      <c r="G115" s="66"/>
      <c r="H115" s="66"/>
      <c r="I115" s="66"/>
      <c r="J115" s="28"/>
    </row>
    <row r="116" spans="1:17" hidden="1" x14ac:dyDescent="0.25">
      <c r="A116" s="7" t="s">
        <v>51</v>
      </c>
    </row>
    <row r="117" spans="1:17" hidden="1" x14ac:dyDescent="0.25">
      <c r="A117" s="7" t="s">
        <v>51</v>
      </c>
    </row>
    <row r="118" spans="1:17" hidden="1" x14ac:dyDescent="0.25">
      <c r="A118" s="7" t="s">
        <v>51</v>
      </c>
    </row>
    <row r="119" spans="1:17" hidden="1" x14ac:dyDescent="0.25">
      <c r="A119" s="7" t="s">
        <v>51</v>
      </c>
    </row>
    <row r="120" spans="1:17" hidden="1" x14ac:dyDescent="0.25">
      <c r="A120" s="7" t="s">
        <v>52</v>
      </c>
    </row>
    <row r="121" spans="1:17" x14ac:dyDescent="0.25">
      <c r="A121" s="7">
        <v>9</v>
      </c>
      <c r="B121" s="21" t="s">
        <v>115</v>
      </c>
      <c r="C121" s="64" t="s">
        <v>116</v>
      </c>
      <c r="D121" s="65"/>
      <c r="E121" s="65"/>
      <c r="F121" s="22" t="s">
        <v>63</v>
      </c>
      <c r="G121" s="29">
        <v>1</v>
      </c>
      <c r="H121" s="30"/>
      <c r="I121" s="25"/>
      <c r="J121" s="26">
        <f>IF(AND(G121= "",H121= ""), 0, ROUND(ROUND(I121, 2) * ROUND(IF(H121="",G121,H121),  0), 2))</f>
        <v>0</v>
      </c>
      <c r="K121" s="7"/>
      <c r="M121" s="27">
        <v>0.2</v>
      </c>
      <c r="Q121" s="7">
        <v>26</v>
      </c>
    </row>
    <row r="122" spans="1:17" hidden="1" x14ac:dyDescent="0.25">
      <c r="A122" s="7" t="s">
        <v>48</v>
      </c>
    </row>
    <row r="123" spans="1:17" x14ac:dyDescent="0.25">
      <c r="A123" s="7" t="s">
        <v>49</v>
      </c>
      <c r="B123" s="28"/>
      <c r="C123" s="66" t="s">
        <v>117</v>
      </c>
      <c r="D123" s="66"/>
      <c r="E123" s="66"/>
      <c r="F123" s="66"/>
      <c r="G123" s="66"/>
      <c r="H123" s="66"/>
      <c r="I123" s="66"/>
      <c r="J123" s="28"/>
    </row>
    <row r="124" spans="1:17" hidden="1" x14ac:dyDescent="0.25">
      <c r="A124" s="7" t="s">
        <v>52</v>
      </c>
    </row>
    <row r="125" spans="1:17" x14ac:dyDescent="0.25">
      <c r="A125" s="7">
        <v>9</v>
      </c>
      <c r="B125" s="21" t="s">
        <v>118</v>
      </c>
      <c r="C125" s="64" t="s">
        <v>119</v>
      </c>
      <c r="D125" s="65"/>
      <c r="E125" s="65"/>
      <c r="F125" s="22" t="s">
        <v>88</v>
      </c>
      <c r="G125" s="23">
        <v>16.670000000000002</v>
      </c>
      <c r="H125" s="24"/>
      <c r="I125" s="25"/>
      <c r="J125" s="26">
        <f>IF(AND(G125= "",H125= ""), 0, ROUND(ROUND(I125, 2) * ROUND(IF(H125="",G125,H125),  2), 2))</f>
        <v>0</v>
      </c>
      <c r="K125" s="7"/>
      <c r="M125" s="27">
        <v>0.2</v>
      </c>
      <c r="Q125" s="7">
        <v>26</v>
      </c>
    </row>
    <row r="126" spans="1:17" hidden="1" x14ac:dyDescent="0.25">
      <c r="A126" s="7" t="s">
        <v>48</v>
      </c>
    </row>
    <row r="127" spans="1:17" x14ac:dyDescent="0.25">
      <c r="A127" s="7" t="s">
        <v>49</v>
      </c>
      <c r="B127" s="28"/>
      <c r="C127" s="66" t="s">
        <v>120</v>
      </c>
      <c r="D127" s="66"/>
      <c r="E127" s="66"/>
      <c r="F127" s="66"/>
      <c r="G127" s="66"/>
      <c r="H127" s="66"/>
      <c r="I127" s="66"/>
      <c r="J127" s="28"/>
    </row>
    <row r="128" spans="1:17" hidden="1" x14ac:dyDescent="0.25">
      <c r="A128" s="7" t="s">
        <v>51</v>
      </c>
    </row>
    <row r="129" spans="1:17" hidden="1" x14ac:dyDescent="0.25">
      <c r="A129" s="7" t="s">
        <v>52</v>
      </c>
    </row>
    <row r="130" spans="1:17" x14ac:dyDescent="0.25">
      <c r="A130" s="7">
        <v>9</v>
      </c>
      <c r="B130" s="21" t="s">
        <v>121</v>
      </c>
      <c r="C130" s="64" t="s">
        <v>122</v>
      </c>
      <c r="D130" s="65"/>
      <c r="E130" s="65"/>
      <c r="F130" s="22" t="s">
        <v>88</v>
      </c>
      <c r="G130" s="23">
        <v>1.1499999999999999</v>
      </c>
      <c r="H130" s="24"/>
      <c r="I130" s="25"/>
      <c r="J130" s="26">
        <f>IF(AND(G130= "",H130= ""), 0, ROUND(ROUND(I130, 2) * ROUND(IF(H130="",G130,H130),  2), 2))</f>
        <v>0</v>
      </c>
      <c r="K130" s="7"/>
      <c r="M130" s="27">
        <v>0.2</v>
      </c>
      <c r="Q130" s="7">
        <v>26</v>
      </c>
    </row>
    <row r="131" spans="1:17" hidden="1" x14ac:dyDescent="0.25">
      <c r="A131" s="7" t="s">
        <v>48</v>
      </c>
    </row>
    <row r="132" spans="1:17" x14ac:dyDescent="0.25">
      <c r="A132" s="7" t="s">
        <v>49</v>
      </c>
      <c r="B132" s="28"/>
      <c r="C132" s="66" t="s">
        <v>120</v>
      </c>
      <c r="D132" s="66"/>
      <c r="E132" s="66"/>
      <c r="F132" s="66"/>
      <c r="G132" s="66"/>
      <c r="H132" s="66"/>
      <c r="I132" s="66"/>
      <c r="J132" s="28"/>
    </row>
    <row r="133" spans="1:17" hidden="1" x14ac:dyDescent="0.25">
      <c r="A133" s="7" t="s">
        <v>51</v>
      </c>
    </row>
    <row r="134" spans="1:17" hidden="1" x14ac:dyDescent="0.25">
      <c r="A134" s="7" t="s">
        <v>52</v>
      </c>
    </row>
    <row r="135" spans="1:17" x14ac:dyDescent="0.25">
      <c r="A135" s="7">
        <v>9</v>
      </c>
      <c r="B135" s="21" t="s">
        <v>123</v>
      </c>
      <c r="C135" s="64" t="s">
        <v>124</v>
      </c>
      <c r="D135" s="65"/>
      <c r="E135" s="65"/>
      <c r="F135" s="22" t="s">
        <v>88</v>
      </c>
      <c r="G135" s="23">
        <v>2.25</v>
      </c>
      <c r="H135" s="24"/>
      <c r="I135" s="25"/>
      <c r="J135" s="26">
        <f>IF(AND(G135= "",H135= ""), 0, ROUND(ROUND(I135, 2) * ROUND(IF(H135="",G135,H135),  2), 2))</f>
        <v>0</v>
      </c>
      <c r="K135" s="7"/>
      <c r="M135" s="27">
        <v>0.2</v>
      </c>
      <c r="Q135" s="7">
        <v>26</v>
      </c>
    </row>
    <row r="136" spans="1:17" hidden="1" x14ac:dyDescent="0.25">
      <c r="A136" s="7" t="s">
        <v>48</v>
      </c>
    </row>
    <row r="137" spans="1:17" x14ac:dyDescent="0.25">
      <c r="A137" s="7" t="s">
        <v>49</v>
      </c>
      <c r="B137" s="28"/>
      <c r="C137" s="66" t="s">
        <v>120</v>
      </c>
      <c r="D137" s="66"/>
      <c r="E137" s="66"/>
      <c r="F137" s="66"/>
      <c r="G137" s="66"/>
      <c r="H137" s="66"/>
      <c r="I137" s="66"/>
      <c r="J137" s="28"/>
    </row>
    <row r="138" spans="1:17" hidden="1" x14ac:dyDescent="0.25">
      <c r="A138" s="7" t="s">
        <v>51</v>
      </c>
    </row>
    <row r="139" spans="1:17" hidden="1" x14ac:dyDescent="0.25">
      <c r="A139" s="7" t="s">
        <v>52</v>
      </c>
    </row>
    <row r="140" spans="1:17" x14ac:dyDescent="0.25">
      <c r="A140" s="7">
        <v>9</v>
      </c>
      <c r="B140" s="21" t="s">
        <v>125</v>
      </c>
      <c r="C140" s="64" t="s">
        <v>126</v>
      </c>
      <c r="D140" s="65"/>
      <c r="E140" s="65"/>
      <c r="F140" s="22" t="s">
        <v>88</v>
      </c>
      <c r="G140" s="23">
        <v>6.2</v>
      </c>
      <c r="H140" s="24"/>
      <c r="I140" s="25"/>
      <c r="J140" s="26">
        <f>IF(AND(G140= "",H140= ""), 0, ROUND(ROUND(I140, 2) * ROUND(IF(H140="",G140,H140),  2), 2))</f>
        <v>0</v>
      </c>
      <c r="K140" s="7"/>
      <c r="M140" s="27">
        <v>0.2</v>
      </c>
      <c r="Q140" s="7">
        <v>26</v>
      </c>
    </row>
    <row r="141" spans="1:17" hidden="1" x14ac:dyDescent="0.25">
      <c r="A141" s="7" t="s">
        <v>48</v>
      </c>
    </row>
    <row r="142" spans="1:17" x14ac:dyDescent="0.25">
      <c r="A142" s="7" t="s">
        <v>49</v>
      </c>
      <c r="B142" s="28"/>
      <c r="C142" s="66" t="s">
        <v>127</v>
      </c>
      <c r="D142" s="66"/>
      <c r="E142" s="66"/>
      <c r="F142" s="66"/>
      <c r="G142" s="66"/>
      <c r="H142" s="66"/>
      <c r="I142" s="66"/>
      <c r="J142" s="28"/>
    </row>
    <row r="143" spans="1:17" hidden="1" x14ac:dyDescent="0.25">
      <c r="A143" s="7" t="s">
        <v>51</v>
      </c>
    </row>
    <row r="144" spans="1:17" hidden="1" x14ac:dyDescent="0.25">
      <c r="A144" s="7" t="s">
        <v>51</v>
      </c>
    </row>
    <row r="145" spans="1:17" hidden="1" x14ac:dyDescent="0.25">
      <c r="A145" s="7" t="s">
        <v>52</v>
      </c>
    </row>
    <row r="146" spans="1:17" x14ac:dyDescent="0.25">
      <c r="A146" s="7">
        <v>9</v>
      </c>
      <c r="B146" s="21" t="s">
        <v>128</v>
      </c>
      <c r="C146" s="64" t="s">
        <v>129</v>
      </c>
      <c r="D146" s="65"/>
      <c r="E146" s="65"/>
      <c r="F146" s="22" t="s">
        <v>14</v>
      </c>
      <c r="G146" s="29">
        <v>3</v>
      </c>
      <c r="H146" s="30"/>
      <c r="I146" s="25"/>
      <c r="J146" s="26">
        <f>IF(AND(G146= "",H146= ""), 0, ROUND(ROUND(I146, 2) * ROUND(IF(H146="",G146,H146),  0), 2))</f>
        <v>0</v>
      </c>
      <c r="K146" s="7"/>
      <c r="M146" s="27">
        <v>0.2</v>
      </c>
      <c r="Q146" s="7">
        <v>26</v>
      </c>
    </row>
    <row r="147" spans="1:17" hidden="1" x14ac:dyDescent="0.25">
      <c r="A147" s="7" t="s">
        <v>48</v>
      </c>
    </row>
    <row r="148" spans="1:17" x14ac:dyDescent="0.25">
      <c r="A148" s="7" t="s">
        <v>49</v>
      </c>
      <c r="B148" s="28"/>
      <c r="C148" s="66" t="s">
        <v>127</v>
      </c>
      <c r="D148" s="66"/>
      <c r="E148" s="66"/>
      <c r="F148" s="66"/>
      <c r="G148" s="66"/>
      <c r="H148" s="66"/>
      <c r="I148" s="66"/>
      <c r="J148" s="28"/>
    </row>
    <row r="149" spans="1:17" hidden="1" x14ac:dyDescent="0.25">
      <c r="A149" s="7" t="s">
        <v>51</v>
      </c>
    </row>
    <row r="150" spans="1:17" hidden="1" x14ac:dyDescent="0.25">
      <c r="A150" s="7" t="s">
        <v>52</v>
      </c>
    </row>
    <row r="151" spans="1:17" hidden="1" x14ac:dyDescent="0.25">
      <c r="A151" s="7" t="s">
        <v>53</v>
      </c>
    </row>
    <row r="152" spans="1:17" x14ac:dyDescent="0.25">
      <c r="A152" s="7">
        <v>4</v>
      </c>
      <c r="B152" s="16" t="s">
        <v>130</v>
      </c>
      <c r="C152" s="63" t="s">
        <v>55</v>
      </c>
      <c r="D152" s="63"/>
      <c r="E152" s="63"/>
      <c r="F152" s="19"/>
      <c r="G152" s="19"/>
      <c r="H152" s="19"/>
      <c r="I152" s="19"/>
      <c r="J152" s="20"/>
      <c r="K152" s="7"/>
    </row>
    <row r="153" spans="1:17" ht="27.2" customHeight="1" x14ac:dyDescent="0.25">
      <c r="A153" s="7">
        <v>9</v>
      </c>
      <c r="B153" s="21" t="s">
        <v>131</v>
      </c>
      <c r="C153" s="64" t="s">
        <v>57</v>
      </c>
      <c r="D153" s="65"/>
      <c r="E153" s="65"/>
      <c r="F153" s="22" t="s">
        <v>13</v>
      </c>
      <c r="G153" s="23">
        <v>473.56</v>
      </c>
      <c r="H153" s="24"/>
      <c r="I153" s="25"/>
      <c r="J153" s="26">
        <f>IF(AND(G153= "",H153= ""), 0, ROUND(ROUND(I153, 2) * ROUND(IF(H153="",G153,H153),  2), 2))</f>
        <v>0</v>
      </c>
      <c r="K153" s="7"/>
      <c r="M153" s="27">
        <v>0.2</v>
      </c>
      <c r="Q153" s="7">
        <v>26</v>
      </c>
    </row>
    <row r="154" spans="1:17" hidden="1" x14ac:dyDescent="0.25">
      <c r="A154" s="7" t="s">
        <v>48</v>
      </c>
    </row>
    <row r="155" spans="1:17" x14ac:dyDescent="0.25">
      <c r="A155" s="7" t="s">
        <v>49</v>
      </c>
      <c r="B155" s="28"/>
      <c r="C155" s="66" t="s">
        <v>132</v>
      </c>
      <c r="D155" s="66"/>
      <c r="E155" s="66"/>
      <c r="F155" s="66"/>
      <c r="G155" s="66"/>
      <c r="H155" s="66"/>
      <c r="I155" s="66"/>
      <c r="J155" s="28"/>
    </row>
    <row r="156" spans="1:17" hidden="1" x14ac:dyDescent="0.25">
      <c r="A156" s="7" t="s">
        <v>51</v>
      </c>
    </row>
    <row r="157" spans="1:17" hidden="1" x14ac:dyDescent="0.25">
      <c r="A157" s="7" t="s">
        <v>51</v>
      </c>
    </row>
    <row r="158" spans="1:17" hidden="1" x14ac:dyDescent="0.25">
      <c r="A158" s="7" t="s">
        <v>51</v>
      </c>
    </row>
    <row r="159" spans="1:17" hidden="1" x14ac:dyDescent="0.25">
      <c r="A159" s="7" t="s">
        <v>51</v>
      </c>
    </row>
    <row r="160" spans="1:17" hidden="1" x14ac:dyDescent="0.25">
      <c r="A160" s="7" t="s">
        <v>51</v>
      </c>
    </row>
    <row r="161" spans="1:17" hidden="1" x14ac:dyDescent="0.25">
      <c r="A161" s="7" t="s">
        <v>51</v>
      </c>
    </row>
    <row r="162" spans="1:17" hidden="1" x14ac:dyDescent="0.25">
      <c r="A162" s="7" t="s">
        <v>51</v>
      </c>
    </row>
    <row r="163" spans="1:17" hidden="1" x14ac:dyDescent="0.25">
      <c r="A163" s="7" t="s">
        <v>51</v>
      </c>
    </row>
    <row r="164" spans="1:17" hidden="1" x14ac:dyDescent="0.25">
      <c r="A164" s="7" t="s">
        <v>51</v>
      </c>
    </row>
    <row r="165" spans="1:17" hidden="1" x14ac:dyDescent="0.25">
      <c r="A165" s="7" t="s">
        <v>51</v>
      </c>
    </row>
    <row r="166" spans="1:17" hidden="1" x14ac:dyDescent="0.25">
      <c r="A166" s="7" t="s">
        <v>51</v>
      </c>
    </row>
    <row r="167" spans="1:17" hidden="1" x14ac:dyDescent="0.25">
      <c r="A167" s="7" t="s">
        <v>51</v>
      </c>
    </row>
    <row r="168" spans="1:17" hidden="1" x14ac:dyDescent="0.25">
      <c r="A168" s="7" t="s">
        <v>51</v>
      </c>
    </row>
    <row r="169" spans="1:17" hidden="1" x14ac:dyDescent="0.25">
      <c r="A169" s="7" t="s">
        <v>51</v>
      </c>
    </row>
    <row r="170" spans="1:17" hidden="1" x14ac:dyDescent="0.25">
      <c r="A170" s="7" t="s">
        <v>51</v>
      </c>
    </row>
    <row r="171" spans="1:17" hidden="1" x14ac:dyDescent="0.25">
      <c r="A171" s="7" t="s">
        <v>51</v>
      </c>
    </row>
    <row r="172" spans="1:17" hidden="1" x14ac:dyDescent="0.25">
      <c r="A172" s="7" t="s">
        <v>52</v>
      </c>
    </row>
    <row r="173" spans="1:17" x14ac:dyDescent="0.25">
      <c r="A173" s="7">
        <v>9</v>
      </c>
      <c r="B173" s="21" t="s">
        <v>133</v>
      </c>
      <c r="C173" s="64" t="s">
        <v>134</v>
      </c>
      <c r="D173" s="65"/>
      <c r="E173" s="65"/>
      <c r="F173" s="22" t="s">
        <v>13</v>
      </c>
      <c r="G173" s="23">
        <v>14.35</v>
      </c>
      <c r="H173" s="24"/>
      <c r="I173" s="25"/>
      <c r="J173" s="26">
        <f>IF(AND(G173= "",H173= ""), 0, ROUND(ROUND(I173, 2) * ROUND(IF(H173="",G173,H173),  2), 2))</f>
        <v>0</v>
      </c>
      <c r="K173" s="7"/>
      <c r="M173" s="27">
        <v>0.2</v>
      </c>
      <c r="Q173" s="7">
        <v>26</v>
      </c>
    </row>
    <row r="174" spans="1:17" hidden="1" x14ac:dyDescent="0.25">
      <c r="A174" s="7" t="s">
        <v>48</v>
      </c>
    </row>
    <row r="175" spans="1:17" x14ac:dyDescent="0.25">
      <c r="A175" s="7" t="s">
        <v>49</v>
      </c>
      <c r="B175" s="28"/>
      <c r="C175" s="66" t="s">
        <v>135</v>
      </c>
      <c r="D175" s="66"/>
      <c r="E175" s="66"/>
      <c r="F175" s="66"/>
      <c r="G175" s="66"/>
      <c r="H175" s="66"/>
      <c r="I175" s="66"/>
      <c r="J175" s="28"/>
    </row>
    <row r="176" spans="1:17" hidden="1" x14ac:dyDescent="0.25">
      <c r="A176" s="7" t="s">
        <v>52</v>
      </c>
    </row>
    <row r="177" spans="1:10" hidden="1" x14ac:dyDescent="0.25">
      <c r="A177" s="7" t="s">
        <v>53</v>
      </c>
    </row>
    <row r="178" spans="1:10" hidden="1" x14ac:dyDescent="0.25">
      <c r="A178" s="7" t="s">
        <v>41</v>
      </c>
    </row>
    <row r="179" spans="1:10" hidden="1" x14ac:dyDescent="0.25">
      <c r="A179" s="7">
        <v>9</v>
      </c>
    </row>
    <row r="180" spans="1:10" hidden="1" x14ac:dyDescent="0.25">
      <c r="A180" s="7" t="s">
        <v>52</v>
      </c>
    </row>
    <row r="181" spans="1:10" ht="37.15" customHeight="1" x14ac:dyDescent="0.25">
      <c r="B181" s="3"/>
      <c r="C181" s="67" t="s">
        <v>136</v>
      </c>
      <c r="D181" s="67"/>
      <c r="E181" s="67"/>
      <c r="F181" s="67"/>
      <c r="G181" s="67"/>
      <c r="H181" s="67"/>
      <c r="I181" s="67"/>
      <c r="J181" s="67"/>
    </row>
    <row r="183" spans="1:10" ht="15.75" x14ac:dyDescent="0.25">
      <c r="C183" s="68" t="s">
        <v>137</v>
      </c>
      <c r="D183" s="68"/>
      <c r="E183" s="68"/>
      <c r="F183" s="68"/>
      <c r="G183" s="68"/>
      <c r="H183" s="68"/>
      <c r="I183" s="68"/>
      <c r="J183" s="68"/>
    </row>
    <row r="184" spans="1:10" ht="16.899999999999999" customHeight="1" x14ac:dyDescent="0.25">
      <c r="C184" s="70" t="s">
        <v>138</v>
      </c>
      <c r="D184" s="71"/>
      <c r="E184" s="71"/>
      <c r="F184" s="69">
        <f>SUMIF(K9:K23, "", J9:J23)</f>
        <v>0</v>
      </c>
      <c r="G184" s="69"/>
      <c r="H184" s="69"/>
      <c r="I184" s="69"/>
      <c r="J184" s="69"/>
    </row>
    <row r="185" spans="1:10" x14ac:dyDescent="0.25">
      <c r="C185" s="74" t="s">
        <v>139</v>
      </c>
      <c r="D185" s="75"/>
      <c r="E185" s="75"/>
      <c r="F185" s="72">
        <f>SUMIF(K9:K9, "", J9:J9)</f>
        <v>0</v>
      </c>
      <c r="G185" s="73"/>
      <c r="H185" s="73"/>
      <c r="I185" s="73"/>
      <c r="J185" s="73"/>
    </row>
    <row r="186" spans="1:10" x14ac:dyDescent="0.25">
      <c r="C186" s="74" t="s">
        <v>140</v>
      </c>
      <c r="D186" s="75"/>
      <c r="E186" s="75"/>
      <c r="F186" s="72">
        <f>SUMIF(K16:K16, "", J16:J16)</f>
        <v>0</v>
      </c>
      <c r="G186" s="73"/>
      <c r="H186" s="73"/>
      <c r="I186" s="73"/>
      <c r="J186" s="73"/>
    </row>
    <row r="187" spans="1:10" x14ac:dyDescent="0.25">
      <c r="C187" s="74" t="s">
        <v>141</v>
      </c>
      <c r="D187" s="75"/>
      <c r="E187" s="75"/>
      <c r="F187" s="72">
        <f>SUMIF(K23:K23, "", J23:J23)</f>
        <v>0</v>
      </c>
      <c r="G187" s="73"/>
      <c r="H187" s="73"/>
      <c r="I187" s="73"/>
      <c r="J187" s="73"/>
    </row>
    <row r="188" spans="1:10" ht="16.899999999999999" customHeight="1" x14ac:dyDescent="0.25">
      <c r="C188" s="70" t="s">
        <v>142</v>
      </c>
      <c r="D188" s="71"/>
      <c r="E188" s="71"/>
      <c r="F188" s="69">
        <f>SUMIF(K33:K173, "", J33:J173)</f>
        <v>0</v>
      </c>
      <c r="G188" s="69"/>
      <c r="H188" s="69"/>
      <c r="I188" s="69"/>
      <c r="J188" s="69"/>
    </row>
    <row r="189" spans="1:10" x14ac:dyDescent="0.25">
      <c r="C189" s="74" t="s">
        <v>143</v>
      </c>
      <c r="D189" s="75"/>
      <c r="E189" s="75"/>
      <c r="F189" s="72">
        <f>SUMIF(K33:K51, "", J33:J51)</f>
        <v>0</v>
      </c>
      <c r="G189" s="73"/>
      <c r="H189" s="73"/>
      <c r="I189" s="73"/>
      <c r="J189" s="73"/>
    </row>
    <row r="190" spans="1:10" x14ac:dyDescent="0.25">
      <c r="C190" s="74" t="s">
        <v>144</v>
      </c>
      <c r="D190" s="75"/>
      <c r="E190" s="75"/>
      <c r="F190" s="72">
        <f>SUMIF(K60:K65, "", J60:J65)</f>
        <v>0</v>
      </c>
      <c r="G190" s="73"/>
      <c r="H190" s="73"/>
      <c r="I190" s="73"/>
      <c r="J190" s="73"/>
    </row>
    <row r="191" spans="1:10" x14ac:dyDescent="0.25">
      <c r="C191" s="74" t="s">
        <v>145</v>
      </c>
      <c r="D191" s="75"/>
      <c r="E191" s="75"/>
      <c r="F191" s="72">
        <f>SUMIF(K72:K146, "", J72:J146)</f>
        <v>0</v>
      </c>
      <c r="G191" s="73"/>
      <c r="H191" s="73"/>
      <c r="I191" s="73"/>
      <c r="J191" s="73"/>
    </row>
    <row r="192" spans="1:10" x14ac:dyDescent="0.25">
      <c r="C192" s="74" t="s">
        <v>146</v>
      </c>
      <c r="D192" s="75"/>
      <c r="E192" s="75"/>
      <c r="F192" s="72">
        <f>SUMIF(K153:K173, "", J153:J173)</f>
        <v>0</v>
      </c>
      <c r="G192" s="73"/>
      <c r="H192" s="73"/>
      <c r="I192" s="73"/>
      <c r="J192" s="73"/>
    </row>
    <row r="193" spans="1:10" ht="24.95" customHeight="1" x14ac:dyDescent="0.25">
      <c r="C193" s="76" t="s">
        <v>147</v>
      </c>
      <c r="D193" s="77"/>
      <c r="E193" s="77"/>
      <c r="F193" s="33"/>
      <c r="G193" s="33"/>
      <c r="H193" s="33"/>
      <c r="I193" s="33"/>
      <c r="J193" s="34"/>
    </row>
    <row r="194" spans="1:10" x14ac:dyDescent="0.25">
      <c r="C194" s="78"/>
      <c r="D194" s="79"/>
      <c r="E194" s="79"/>
      <c r="F194" s="79"/>
      <c r="G194" s="79"/>
      <c r="H194" s="79"/>
      <c r="I194" s="79"/>
      <c r="J194" s="80"/>
    </row>
    <row r="195" spans="1:10" x14ac:dyDescent="0.25">
      <c r="A195" s="35"/>
      <c r="C195" s="81" t="s">
        <v>148</v>
      </c>
      <c r="D195" s="44"/>
      <c r="E195" s="44"/>
      <c r="F195" s="82">
        <f>SUMIF(K5:K181, IF(K4="","",K4), J5:J181)</f>
        <v>0</v>
      </c>
      <c r="G195" s="83"/>
      <c r="H195" s="83"/>
      <c r="I195" s="83"/>
      <c r="J195" s="84"/>
    </row>
    <row r="196" spans="1:10" x14ac:dyDescent="0.25">
      <c r="A196" s="35"/>
      <c r="C196" s="81" t="s">
        <v>149</v>
      </c>
      <c r="D196" s="44"/>
      <c r="E196" s="44"/>
      <c r="F196" s="82">
        <f>ROUND(SUMIF(K5:K181, IF(K4="","",K4), J5:J181) * 0.2, 2)</f>
        <v>0</v>
      </c>
      <c r="G196" s="83"/>
      <c r="H196" s="83"/>
      <c r="I196" s="83"/>
      <c r="J196" s="84"/>
    </row>
    <row r="197" spans="1:10" x14ac:dyDescent="0.25">
      <c r="C197" s="85" t="s">
        <v>150</v>
      </c>
      <c r="D197" s="86"/>
      <c r="E197" s="86"/>
      <c r="F197" s="87">
        <f>SUM(F195:F196)</f>
        <v>0</v>
      </c>
      <c r="G197" s="88"/>
      <c r="H197" s="88"/>
      <c r="I197" s="88"/>
      <c r="J197" s="89"/>
    </row>
    <row r="198" spans="1:10" x14ac:dyDescent="0.25">
      <c r="C198" s="90"/>
      <c r="D198" s="91"/>
      <c r="E198" s="91"/>
      <c r="F198" s="91"/>
      <c r="G198" s="91"/>
      <c r="H198" s="91"/>
      <c r="I198" s="91"/>
      <c r="J198" s="91"/>
    </row>
    <row r="199" spans="1:10" x14ac:dyDescent="0.25">
      <c r="C199" s="92" t="s">
        <v>151</v>
      </c>
      <c r="D199" s="91"/>
      <c r="E199" s="91"/>
      <c r="F199" s="91"/>
      <c r="G199" s="91"/>
      <c r="H199" s="91"/>
      <c r="I199" s="91"/>
      <c r="J199" s="91"/>
    </row>
    <row r="200" spans="1:10" x14ac:dyDescent="0.25">
      <c r="C200" s="86" t="str">
        <f>IF(Paramètres!AA2&lt;&gt;"",Paramètres!AA2,"")</f>
        <v xml:space="preserve">Zéro euro </v>
      </c>
      <c r="D200" s="86"/>
      <c r="E200" s="86"/>
      <c r="F200" s="86"/>
      <c r="G200" s="86"/>
      <c r="H200" s="86"/>
      <c r="I200" s="86"/>
      <c r="J200" s="86"/>
    </row>
    <row r="201" spans="1:10" x14ac:dyDescent="0.25">
      <c r="C201" s="86"/>
      <c r="D201" s="86"/>
      <c r="E201" s="86"/>
      <c r="F201" s="86"/>
      <c r="G201" s="86"/>
      <c r="H201" s="86"/>
      <c r="I201" s="86"/>
      <c r="J201" s="86"/>
    </row>
    <row r="202" spans="1:10" ht="56.65" customHeight="1" x14ac:dyDescent="0.25">
      <c r="F202" s="93" t="s">
        <v>152</v>
      </c>
      <c r="G202" s="93"/>
      <c r="H202" s="93"/>
      <c r="I202" s="93"/>
      <c r="J202" s="93"/>
    </row>
    <row r="204" spans="1:10" ht="85.15" customHeight="1" x14ac:dyDescent="0.25">
      <c r="C204" s="94" t="s">
        <v>153</v>
      </c>
      <c r="D204" s="94"/>
      <c r="F204" s="94" t="s">
        <v>154</v>
      </c>
      <c r="G204" s="94"/>
      <c r="H204" s="94"/>
      <c r="I204" s="94"/>
      <c r="J204" s="94"/>
    </row>
    <row r="205" spans="1:10" x14ac:dyDescent="0.25">
      <c r="C205" s="95" t="s">
        <v>155</v>
      </c>
      <c r="D205" s="95"/>
      <c r="E205" s="95"/>
      <c r="F205" s="95"/>
      <c r="G205" s="95"/>
      <c r="H205" s="95"/>
      <c r="I205" s="95"/>
      <c r="J205" s="95"/>
    </row>
  </sheetData>
  <sheetProtection password="E95E" sheet="1" objects="1" selectLockedCells="1"/>
  <mergeCells count="95">
    <mergeCell ref="C205:J205"/>
    <mergeCell ref="C199:J199"/>
    <mergeCell ref="C200:J200"/>
    <mergeCell ref="C201:J201"/>
    <mergeCell ref="F202:J202"/>
    <mergeCell ref="C204:D204"/>
    <mergeCell ref="F204:J204"/>
    <mergeCell ref="C196:E196"/>
    <mergeCell ref="F196:J196"/>
    <mergeCell ref="C197:E197"/>
    <mergeCell ref="F197:J197"/>
    <mergeCell ref="C198:J198"/>
    <mergeCell ref="F192:J192"/>
    <mergeCell ref="C192:E192"/>
    <mergeCell ref="C193:E193"/>
    <mergeCell ref="C194:J194"/>
    <mergeCell ref="C195:E195"/>
    <mergeCell ref="F195:J195"/>
    <mergeCell ref="F189:J189"/>
    <mergeCell ref="C189:E189"/>
    <mergeCell ref="F190:J190"/>
    <mergeCell ref="C190:E190"/>
    <mergeCell ref="F191:J191"/>
    <mergeCell ref="C191:E191"/>
    <mergeCell ref="F186:J186"/>
    <mergeCell ref="C186:E186"/>
    <mergeCell ref="F187:J187"/>
    <mergeCell ref="C187:E187"/>
    <mergeCell ref="F188:J188"/>
    <mergeCell ref="C188:E188"/>
    <mergeCell ref="C183:J183"/>
    <mergeCell ref="F184:J184"/>
    <mergeCell ref="C184:E184"/>
    <mergeCell ref="F185:J185"/>
    <mergeCell ref="C185:E185"/>
    <mergeCell ref="C153:E153"/>
    <mergeCell ref="C155:I155"/>
    <mergeCell ref="C173:E173"/>
    <mergeCell ref="C175:I175"/>
    <mergeCell ref="C181:J181"/>
    <mergeCell ref="C140:E140"/>
    <mergeCell ref="C142:I142"/>
    <mergeCell ref="C146:E146"/>
    <mergeCell ref="C148:I148"/>
    <mergeCell ref="C152:E152"/>
    <mergeCell ref="C127:I127"/>
    <mergeCell ref="C130:E130"/>
    <mergeCell ref="C132:I132"/>
    <mergeCell ref="C135:E135"/>
    <mergeCell ref="C137:I137"/>
    <mergeCell ref="C113:E113"/>
    <mergeCell ref="C115:I115"/>
    <mergeCell ref="C121:E121"/>
    <mergeCell ref="C123:I123"/>
    <mergeCell ref="C125:E125"/>
    <mergeCell ref="C102:I102"/>
    <mergeCell ref="C104:E104"/>
    <mergeCell ref="C106:I106"/>
    <mergeCell ref="C109:E109"/>
    <mergeCell ref="C111:I111"/>
    <mergeCell ref="C87:E87"/>
    <mergeCell ref="C89:I89"/>
    <mergeCell ref="C94:E94"/>
    <mergeCell ref="C96:I96"/>
    <mergeCell ref="C100:E100"/>
    <mergeCell ref="C74:I74"/>
    <mergeCell ref="C77:E77"/>
    <mergeCell ref="C79:I79"/>
    <mergeCell ref="C82:E82"/>
    <mergeCell ref="C84:I84"/>
    <mergeCell ref="C62:I62"/>
    <mergeCell ref="C65:E65"/>
    <mergeCell ref="C67:I67"/>
    <mergeCell ref="C71:E71"/>
    <mergeCell ref="C72:E72"/>
    <mergeCell ref="C46:E46"/>
    <mergeCell ref="C48:I48"/>
    <mergeCell ref="C51:E51"/>
    <mergeCell ref="C59:E59"/>
    <mergeCell ref="C60:E60"/>
    <mergeCell ref="C23:E23"/>
    <mergeCell ref="C26:I26"/>
    <mergeCell ref="C30:E30"/>
    <mergeCell ref="C31:E31"/>
    <mergeCell ref="C33:E33"/>
    <mergeCell ref="C11:I11"/>
    <mergeCell ref="C15:E15"/>
    <mergeCell ref="C16:E16"/>
    <mergeCell ref="C18:I18"/>
    <mergeCell ref="C22:E22"/>
    <mergeCell ref="C3:E3"/>
    <mergeCell ref="C4:E4"/>
    <mergeCell ref="C7:E7"/>
    <mergeCell ref="C8:E8"/>
    <mergeCell ref="C9:E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&amp;L24M14 - Réhabilitation de locaux - INRAE COLMAR 
28, route d'Herrlisheim - 68000 COLMAR&amp;RDPGF - Lot n°3 PLATRERIE ISOLATION / FAUX PLAFONDS 
DCE - Edition du 26/09/2025</oddHeader>
    <oddFooter>&amp;CEdition du 26/09/2025&amp;RPage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7" t="s">
        <v>156</v>
      </c>
      <c r="AA1" s="7">
        <f>IF(DPGF!F197&lt;&gt;"",DPGF!F197,"0")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8" t="s">
        <v>157</v>
      </c>
      <c r="B3" s="36" t="s">
        <v>158</v>
      </c>
      <c r="C3" s="96" t="s">
        <v>183</v>
      </c>
      <c r="D3" s="96"/>
      <c r="E3" s="96"/>
      <c r="F3" s="96"/>
      <c r="G3" s="96"/>
      <c r="H3" s="96"/>
      <c r="I3" s="96"/>
      <c r="J3" s="96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8" t="s">
        <v>159</v>
      </c>
      <c r="B5" s="36" t="s">
        <v>160</v>
      </c>
      <c r="C5" s="96" t="s">
        <v>184</v>
      </c>
      <c r="D5" s="96"/>
      <c r="E5" s="96"/>
      <c r="F5" s="96"/>
      <c r="G5" s="96"/>
      <c r="H5" s="96"/>
      <c r="I5" s="96"/>
      <c r="J5" s="96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8" t="s">
        <v>169</v>
      </c>
      <c r="B7" s="36" t="s">
        <v>170</v>
      </c>
      <c r="C7" s="39" t="s">
        <v>185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8" t="s">
        <v>171</v>
      </c>
      <c r="B9" s="36" t="s">
        <v>172</v>
      </c>
      <c r="C9" s="39" t="s">
        <v>39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8" t="s">
        <v>161</v>
      </c>
      <c r="B11" s="36" t="s">
        <v>162</v>
      </c>
      <c r="C11" s="96" t="s">
        <v>40</v>
      </c>
      <c r="D11" s="96"/>
      <c r="E11" s="96"/>
      <c r="F11" s="96"/>
      <c r="G11" s="96"/>
      <c r="H11" s="96"/>
      <c r="I11" s="96"/>
      <c r="J11" s="96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8" t="s">
        <v>173</v>
      </c>
      <c r="B13" s="36" t="s">
        <v>174</v>
      </c>
      <c r="C13" s="39" t="s">
        <v>186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8" t="s">
        <v>175</v>
      </c>
      <c r="B15" s="36" t="s">
        <v>176</v>
      </c>
      <c r="C15" s="39" t="s">
        <v>187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8" t="s">
        <v>177</v>
      </c>
      <c r="B17" s="36" t="s">
        <v>178</v>
      </c>
      <c r="C17" s="39" t="s">
        <v>188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0">
        <v>0.2</v>
      </c>
      <c r="E19" s="41" t="s">
        <v>179</v>
      </c>
      <c r="AA19" s="7">
        <f>INT((AA5-AA18*100)/10)</f>
        <v>0</v>
      </c>
    </row>
    <row r="20" spans="1:27" ht="12.75" customHeight="1" x14ac:dyDescent="0.25">
      <c r="C20" s="42">
        <v>5.5E-2</v>
      </c>
      <c r="E20" s="41" t="s">
        <v>180</v>
      </c>
      <c r="AA20" s="7">
        <f>AA5-AA18*100-AA19*10</f>
        <v>0</v>
      </c>
    </row>
    <row r="21" spans="1:27" ht="12.75" customHeight="1" x14ac:dyDescent="0.25">
      <c r="C21" s="42">
        <v>0</v>
      </c>
      <c r="E21" s="41" t="s">
        <v>181</v>
      </c>
      <c r="AA21" s="7">
        <f>INT(AA6/10)</f>
        <v>0</v>
      </c>
    </row>
    <row r="22" spans="1:27" ht="12.75" customHeight="1" x14ac:dyDescent="0.25">
      <c r="C22" s="43">
        <v>0</v>
      </c>
      <c r="E22" s="41" t="s">
        <v>182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8" t="s">
        <v>163</v>
      </c>
      <c r="B24" s="36" t="s">
        <v>164</v>
      </c>
      <c r="C24" s="96" t="s">
        <v>189</v>
      </c>
      <c r="D24" s="96"/>
      <c r="E24" s="96"/>
      <c r="F24" s="96"/>
      <c r="G24" s="96"/>
      <c r="H24" s="96"/>
      <c r="I24" s="96"/>
      <c r="J24" s="96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8" t="s">
        <v>165</v>
      </c>
      <c r="B26" s="36" t="s">
        <v>166</v>
      </c>
      <c r="C26" s="96" t="s">
        <v>190</v>
      </c>
      <c r="D26" s="96"/>
      <c r="E26" s="96"/>
      <c r="F26" s="96"/>
      <c r="G26" s="96"/>
      <c r="H26" s="96"/>
      <c r="I26" s="96"/>
      <c r="J26" s="96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8" t="s">
        <v>167</v>
      </c>
      <c r="B28" s="36" t="s">
        <v>168</v>
      </c>
      <c r="C28" s="96"/>
      <c r="D28" s="96"/>
      <c r="E28" s="96"/>
      <c r="F28" s="96"/>
      <c r="G28" s="96"/>
      <c r="H28" s="96"/>
      <c r="I28" s="96"/>
      <c r="J28" s="96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191</v>
      </c>
      <c r="B1" s="7" t="s">
        <v>192</v>
      </c>
    </row>
    <row r="2" spans="1:3" x14ac:dyDescent="0.25">
      <c r="A2" s="7" t="s">
        <v>193</v>
      </c>
      <c r="B2" s="7" t="s">
        <v>183</v>
      </c>
    </row>
    <row r="3" spans="1:3" x14ac:dyDescent="0.25">
      <c r="A3" s="7" t="s">
        <v>194</v>
      </c>
      <c r="B3" s="7">
        <v>1</v>
      </c>
    </row>
    <row r="4" spans="1:3" x14ac:dyDescent="0.25">
      <c r="A4" s="7" t="s">
        <v>195</v>
      </c>
      <c r="B4" s="7">
        <v>0</v>
      </c>
    </row>
    <row r="5" spans="1:3" x14ac:dyDescent="0.25">
      <c r="A5" s="7" t="s">
        <v>196</v>
      </c>
      <c r="B5" s="7">
        <v>0</v>
      </c>
    </row>
    <row r="6" spans="1:3" x14ac:dyDescent="0.25">
      <c r="A6" s="7" t="s">
        <v>197</v>
      </c>
      <c r="B6" s="7">
        <v>1</v>
      </c>
    </row>
    <row r="7" spans="1:3" x14ac:dyDescent="0.25">
      <c r="A7" s="7" t="s">
        <v>198</v>
      </c>
      <c r="B7" s="7">
        <v>1</v>
      </c>
    </row>
    <row r="8" spans="1:3" x14ac:dyDescent="0.25">
      <c r="A8" s="7" t="s">
        <v>199</v>
      </c>
      <c r="B8" s="7">
        <v>0</v>
      </c>
    </row>
    <row r="9" spans="1:3" x14ac:dyDescent="0.25">
      <c r="A9" s="7" t="s">
        <v>200</v>
      </c>
      <c r="B9" s="7">
        <v>0</v>
      </c>
    </row>
    <row r="10" spans="1:3" x14ac:dyDescent="0.25">
      <c r="A10" s="7" t="s">
        <v>201</v>
      </c>
      <c r="C10" s="7" t="s">
        <v>202</v>
      </c>
    </row>
    <row r="11" spans="1:3" x14ac:dyDescent="0.25">
      <c r="A11" s="7" t="s">
        <v>203</v>
      </c>
      <c r="B11" s="7">
        <v>0</v>
      </c>
    </row>
    <row r="12" spans="1:3" x14ac:dyDescent="0.25">
      <c r="A12" s="7" t="s">
        <v>204</v>
      </c>
      <c r="B12" s="7" t="s">
        <v>205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97" t="s">
        <v>206</v>
      </c>
      <c r="C2" s="97"/>
      <c r="D2" s="97"/>
      <c r="E2" s="97"/>
      <c r="F2" s="97"/>
      <c r="G2" s="97"/>
      <c r="H2" s="97"/>
      <c r="I2" s="97"/>
      <c r="J2" s="97"/>
    </row>
    <row r="4" spans="1:10" ht="12.75" customHeight="1" x14ac:dyDescent="0.25">
      <c r="A4" s="38" t="s">
        <v>157</v>
      </c>
      <c r="B4" s="36" t="s">
        <v>207</v>
      </c>
      <c r="C4" s="98"/>
      <c r="D4" s="98"/>
      <c r="E4" s="98"/>
      <c r="F4" s="98"/>
      <c r="G4" s="98"/>
      <c r="H4" s="98"/>
      <c r="I4" s="98"/>
      <c r="J4" s="98"/>
    </row>
    <row r="6" spans="1:10" ht="12.75" customHeight="1" x14ac:dyDescent="0.25">
      <c r="A6" s="38" t="s">
        <v>159</v>
      </c>
      <c r="B6" s="36" t="s">
        <v>208</v>
      </c>
      <c r="C6" s="98"/>
      <c r="D6" s="98"/>
      <c r="E6" s="98"/>
      <c r="F6" s="98"/>
      <c r="G6" s="98"/>
      <c r="H6" s="98"/>
      <c r="I6" s="98"/>
      <c r="J6" s="98"/>
    </row>
    <row r="8" spans="1:10" ht="12.75" customHeight="1" x14ac:dyDescent="0.25">
      <c r="A8" s="38" t="s">
        <v>169</v>
      </c>
      <c r="B8" s="36" t="s">
        <v>209</v>
      </c>
      <c r="C8" s="98"/>
      <c r="D8" s="98"/>
      <c r="E8" s="98"/>
      <c r="F8" s="98"/>
      <c r="G8" s="98"/>
      <c r="H8" s="98"/>
      <c r="I8" s="98"/>
      <c r="J8" s="98"/>
    </row>
    <row r="10" spans="1:10" ht="12.75" customHeight="1" x14ac:dyDescent="0.25">
      <c r="A10" s="38" t="s">
        <v>171</v>
      </c>
      <c r="B10" s="36" t="s">
        <v>210</v>
      </c>
      <c r="C10" s="99"/>
      <c r="D10" s="99"/>
      <c r="E10" s="99"/>
      <c r="F10" s="99"/>
      <c r="G10" s="99"/>
      <c r="H10" s="99"/>
      <c r="I10" s="99"/>
      <c r="J10" s="99"/>
    </row>
    <row r="12" spans="1:10" ht="12.75" customHeight="1" x14ac:dyDescent="0.25">
      <c r="A12" s="38" t="s">
        <v>161</v>
      </c>
      <c r="B12" s="36" t="s">
        <v>211</v>
      </c>
      <c r="C12" s="98"/>
      <c r="D12" s="98"/>
      <c r="E12" s="98"/>
      <c r="F12" s="98"/>
      <c r="G12" s="98"/>
      <c r="H12" s="98"/>
      <c r="I12" s="98"/>
      <c r="J12" s="98"/>
    </row>
    <row r="14" spans="1:10" ht="12.75" customHeight="1" x14ac:dyDescent="0.25">
      <c r="A14" s="38" t="s">
        <v>173</v>
      </c>
      <c r="B14" s="36" t="s">
        <v>212</v>
      </c>
      <c r="C14" s="98"/>
      <c r="D14" s="98"/>
      <c r="E14" s="98"/>
      <c r="F14" s="98"/>
      <c r="G14" s="98"/>
      <c r="H14" s="98"/>
      <c r="I14" s="98"/>
      <c r="J14" s="98"/>
    </row>
    <row r="16" spans="1:10" ht="12.75" customHeight="1" x14ac:dyDescent="0.25">
      <c r="A16" s="38" t="s">
        <v>175</v>
      </c>
      <c r="B16" s="36" t="s">
        <v>213</v>
      </c>
      <c r="C16" s="98"/>
      <c r="D16" s="98"/>
      <c r="E16" s="98"/>
      <c r="F16" s="98"/>
      <c r="G16" s="98"/>
      <c r="H16" s="98"/>
      <c r="I16" s="98"/>
      <c r="J16" s="98"/>
    </row>
    <row r="18" spans="1:10" ht="12.75" customHeight="1" x14ac:dyDescent="0.25">
      <c r="A18" s="38" t="s">
        <v>177</v>
      </c>
      <c r="B18" s="36" t="s">
        <v>214</v>
      </c>
      <c r="C18" s="100"/>
      <c r="D18" s="100"/>
      <c r="E18" s="100"/>
      <c r="F18" s="100"/>
      <c r="G18" s="100"/>
      <c r="H18" s="100"/>
      <c r="I18" s="100"/>
      <c r="J18" s="100"/>
    </row>
    <row r="20" spans="1:10" ht="12.75" customHeight="1" x14ac:dyDescent="0.25">
      <c r="A20" s="38" t="s">
        <v>215</v>
      </c>
      <c r="B20" s="36" t="s">
        <v>216</v>
      </c>
      <c r="C20" s="100"/>
      <c r="D20" s="100"/>
      <c r="E20" s="100"/>
      <c r="F20" s="100"/>
      <c r="G20" s="100"/>
      <c r="H20" s="100"/>
      <c r="I20" s="100"/>
      <c r="J20" s="100"/>
    </row>
    <row r="22" spans="1:10" ht="12.75" customHeight="1" x14ac:dyDescent="0.25">
      <c r="A22" s="38" t="s">
        <v>163</v>
      </c>
      <c r="B22" s="36" t="s">
        <v>217</v>
      </c>
      <c r="C22" s="100"/>
      <c r="D22" s="100"/>
      <c r="E22" s="100"/>
      <c r="F22" s="100"/>
      <c r="G22" s="100"/>
      <c r="H22" s="100"/>
      <c r="I22" s="100"/>
      <c r="J22" s="100"/>
    </row>
    <row r="24" spans="1:10" ht="12.75" customHeight="1" x14ac:dyDescent="0.25">
      <c r="A24" s="38" t="s">
        <v>165</v>
      </c>
      <c r="B24" s="36" t="s">
        <v>218</v>
      </c>
      <c r="C24" s="98"/>
      <c r="D24" s="98"/>
      <c r="E24" s="98"/>
      <c r="F24" s="98"/>
      <c r="G24" s="98"/>
      <c r="H24" s="98"/>
      <c r="I24" s="98"/>
      <c r="J24" s="98"/>
    </row>
    <row r="28" spans="1:10" ht="60" customHeight="1" x14ac:dyDescent="0.25">
      <c r="A28" s="38" t="s">
        <v>167</v>
      </c>
      <c r="B28" s="36" t="s">
        <v>219</v>
      </c>
      <c r="C28" s="98"/>
      <c r="D28" s="98"/>
      <c r="E28" s="98"/>
      <c r="F28" s="98"/>
      <c r="G28" s="98"/>
      <c r="H28" s="98"/>
      <c r="I28" s="98"/>
      <c r="J28" s="98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Christine PALCZEWSKI</cp:lastModifiedBy>
  <dcterms:created xsi:type="dcterms:W3CDTF">2025-09-22T06:51:27Z</dcterms:created>
  <dcterms:modified xsi:type="dcterms:W3CDTF">2025-10-08T12:56:49Z</dcterms:modified>
</cp:coreProperties>
</file>